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D:\dinh gia dat\dinh gia dat nam 2024\bang gia dat\5. Ra soat BGD nam 2024\Bang gia 2024\"/>
    </mc:Choice>
  </mc:AlternateContent>
  <xr:revisionPtr revIDLastSave="0" documentId="13_ncr:1_{1ED613C8-208C-4DC6-9909-40D1B0482836}" xr6:coauthVersionLast="47" xr6:coauthVersionMax="47" xr10:uidLastSave="{00000000-0000-0000-0000-000000000000}"/>
  <bookViews>
    <workbookView xWindow="-110" yWindow="-110" windowWidth="19420" windowHeight="10560" tabRatio="576" activeTab="4" xr2:uid="{00000000-000D-0000-FFFF-FFFF00000000}"/>
  </bookViews>
  <sheets>
    <sheet name="LUA_2024" sheetId="59" r:id="rId1"/>
    <sheet name="HNK_2024" sheetId="60" r:id="rId2"/>
    <sheet name="CLN_2024" sheetId="61" r:id="rId3"/>
    <sheet name="RSX_2024" sheetId="65" r:id="rId4"/>
    <sheet name="NTS_2024" sheetId="63" r:id="rId5"/>
    <sheet name="BS QD 49" sheetId="58" r:id="rId6"/>
  </sheets>
  <definedNames>
    <definedName name="_xlnm.Print_Area" localSheetId="5">'BS QD 49'!$A$1:$C$13</definedName>
    <definedName name="_xlnm.Print_Area" localSheetId="2">CLN_2024!$A$1:$L$36</definedName>
    <definedName name="_xlnm.Print_Area" localSheetId="1">HNK_2024!$A$1:$L$36</definedName>
    <definedName name="_xlnm.Print_Area" localSheetId="0">LUA_2024!$A$1:$L$71</definedName>
    <definedName name="_xlnm.Print_Area" localSheetId="4">NTS_2024!$A$1:$L$34</definedName>
    <definedName name="_xlnm.Print_Area" localSheetId="3">RSX_2024!$A$1:$L$35</definedName>
    <definedName name="_xlnm.Print_Titles" localSheetId="2">CLN_2024!$3:$4</definedName>
    <definedName name="_xlnm.Print_Titles" localSheetId="1">HNK_2024!$3:$4</definedName>
    <definedName name="_xlnm.Print_Titles" localSheetId="0">LUA_2024!$3:$4</definedName>
    <definedName name="_xlnm.Print_Titles" localSheetId="4">NTS_2024!$3:$4</definedName>
    <definedName name="_xlnm.Print_Titles" localSheetId="3">RSX_2024!$3:$4</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8" i="63" l="1"/>
  <c r="M10" i="63"/>
  <c r="M11" i="63"/>
  <c r="M13" i="63"/>
  <c r="M14" i="63"/>
  <c r="M16" i="63"/>
  <c r="M17" i="63"/>
  <c r="M19" i="63"/>
  <c r="M20" i="63"/>
  <c r="M22" i="63"/>
  <c r="M23" i="63"/>
  <c r="M25" i="63"/>
  <c r="M26" i="63"/>
  <c r="M28" i="63"/>
  <c r="M29" i="63"/>
  <c r="M31" i="63"/>
  <c r="M32" i="63"/>
  <c r="M34" i="63"/>
  <c r="M7" i="63"/>
  <c r="M9" i="65"/>
  <c r="M10" i="65"/>
  <c r="M12" i="65"/>
  <c r="M13" i="65"/>
  <c r="M14" i="65"/>
  <c r="M15" i="65"/>
  <c r="M17" i="65"/>
  <c r="M18" i="65"/>
  <c r="M20" i="65"/>
  <c r="M21" i="65"/>
  <c r="M23" i="65"/>
  <c r="M24" i="65"/>
  <c r="M26" i="65"/>
  <c r="M27" i="65"/>
  <c r="M29" i="65"/>
  <c r="M30" i="65"/>
  <c r="M32" i="65"/>
  <c r="M33" i="65"/>
  <c r="M35" i="65"/>
  <c r="M7" i="65"/>
  <c r="M8" i="61"/>
  <c r="M10" i="61"/>
  <c r="M11" i="61"/>
  <c r="M13" i="61"/>
  <c r="M14" i="61"/>
  <c r="M15" i="61"/>
  <c r="M16" i="61"/>
  <c r="M18" i="61"/>
  <c r="M19" i="61"/>
  <c r="M21" i="61"/>
  <c r="M22" i="61"/>
  <c r="M24" i="61"/>
  <c r="M25" i="61"/>
  <c r="M27" i="61"/>
  <c r="M28" i="61"/>
  <c r="M30" i="61"/>
  <c r="M31" i="61"/>
  <c r="M33" i="61"/>
  <c r="M34" i="61"/>
  <c r="M36" i="61"/>
  <c r="M7" i="61"/>
  <c r="M8" i="60"/>
  <c r="M10" i="60"/>
  <c r="M11" i="60"/>
  <c r="M13" i="60"/>
  <c r="M14" i="60"/>
  <c r="M15" i="60"/>
  <c r="M16" i="60"/>
  <c r="M18" i="60"/>
  <c r="M19" i="60"/>
  <c r="M21" i="60"/>
  <c r="M22" i="60"/>
  <c r="M24" i="60"/>
  <c r="M25" i="60"/>
  <c r="M27" i="60"/>
  <c r="M28" i="60"/>
  <c r="M30" i="60"/>
  <c r="M31" i="60"/>
  <c r="M33" i="60"/>
  <c r="M34" i="60"/>
  <c r="M36" i="60"/>
  <c r="M7" i="60"/>
  <c r="M9" i="59"/>
  <c r="M11" i="59"/>
  <c r="M12" i="59"/>
  <c r="M15" i="59"/>
  <c r="M16" i="59"/>
  <c r="M18" i="59"/>
  <c r="M19" i="59"/>
  <c r="M22" i="59"/>
  <c r="M23" i="59"/>
  <c r="M25" i="59"/>
  <c r="M26" i="59"/>
  <c r="M29" i="59"/>
  <c r="M30" i="59"/>
  <c r="M32" i="59"/>
  <c r="M33" i="59"/>
  <c r="M36" i="59"/>
  <c r="M37" i="59"/>
  <c r="M39" i="59"/>
  <c r="M40" i="59"/>
  <c r="M43" i="59"/>
  <c r="M44" i="59"/>
  <c r="M46" i="59"/>
  <c r="M47" i="59"/>
  <c r="M50" i="59"/>
  <c r="M51" i="59"/>
  <c r="M53" i="59"/>
  <c r="M54" i="59"/>
  <c r="M57" i="59"/>
  <c r="M58" i="59"/>
  <c r="M60" i="59"/>
  <c r="M61" i="59"/>
  <c r="M64" i="59"/>
  <c r="M65" i="59"/>
  <c r="M67" i="59"/>
  <c r="M68" i="59"/>
  <c r="M70" i="59"/>
  <c r="M71" i="59"/>
  <c r="M8" i="59" l="1"/>
  <c r="E8" i="59"/>
  <c r="E9" i="59"/>
  <c r="E10" i="59"/>
  <c r="E11" i="59"/>
  <c r="E12" i="59"/>
  <c r="E13" i="59"/>
  <c r="E14" i="59"/>
  <c r="E15" i="59"/>
  <c r="E16" i="59"/>
  <c r="E17" i="59"/>
  <c r="E18" i="59"/>
  <c r="E19" i="59"/>
  <c r="E20" i="59"/>
  <c r="E21" i="59"/>
  <c r="E22" i="59"/>
  <c r="E23" i="59"/>
  <c r="E24" i="59"/>
  <c r="E25" i="59"/>
  <c r="E26" i="59"/>
  <c r="E27" i="59"/>
  <c r="E28" i="59"/>
  <c r="E29" i="59"/>
  <c r="E30" i="59"/>
  <c r="E31" i="59"/>
  <c r="E32" i="59"/>
  <c r="E33" i="59"/>
  <c r="E34" i="59"/>
  <c r="E35" i="59"/>
  <c r="E36" i="59"/>
  <c r="E37" i="59"/>
  <c r="E38" i="59"/>
  <c r="E39" i="59"/>
  <c r="E40" i="59"/>
  <c r="E41" i="59"/>
  <c r="E42" i="59"/>
  <c r="E43" i="59"/>
  <c r="E44" i="59"/>
  <c r="E45" i="59"/>
  <c r="E46" i="59"/>
  <c r="E47" i="59"/>
  <c r="E48" i="59"/>
  <c r="E49" i="59"/>
  <c r="E50" i="59"/>
  <c r="E51" i="59"/>
  <c r="E52" i="59"/>
  <c r="E53" i="59"/>
  <c r="E54" i="59"/>
  <c r="E55" i="59"/>
  <c r="E56" i="59"/>
  <c r="E57" i="59"/>
  <c r="E58" i="59"/>
  <c r="E59" i="59"/>
  <c r="E60" i="59"/>
  <c r="E61" i="59"/>
  <c r="E62" i="59"/>
  <c r="E63" i="59"/>
  <c r="E64" i="59"/>
  <c r="E65" i="59"/>
  <c r="E66" i="59"/>
  <c r="E67" i="59"/>
  <c r="E68" i="59"/>
  <c r="E69" i="59"/>
  <c r="E70" i="59"/>
  <c r="E71" i="59"/>
  <c r="E8" i="60"/>
  <c r="E9" i="60"/>
  <c r="E10" i="60"/>
  <c r="E11" i="60"/>
  <c r="E12" i="60"/>
  <c r="E13" i="60"/>
  <c r="E14" i="60"/>
  <c r="E15" i="60"/>
  <c r="E16" i="60"/>
  <c r="E17" i="60"/>
  <c r="E18" i="60"/>
  <c r="E19" i="60"/>
  <c r="E20" i="60"/>
  <c r="E21" i="60"/>
  <c r="E22" i="60"/>
  <c r="E23" i="60"/>
  <c r="E24" i="60"/>
  <c r="E25" i="60"/>
  <c r="E26" i="60"/>
  <c r="E27" i="60"/>
  <c r="E28" i="60"/>
  <c r="E29" i="60"/>
  <c r="E30" i="60"/>
  <c r="E31" i="60"/>
  <c r="E32" i="60"/>
  <c r="E33" i="60"/>
  <c r="E34" i="60"/>
  <c r="E35" i="60"/>
  <c r="E36" i="60"/>
  <c r="E7" i="60"/>
  <c r="E8" i="61"/>
  <c r="E9" i="61"/>
  <c r="E10" i="61"/>
  <c r="E11" i="61"/>
  <c r="E12" i="61"/>
  <c r="E13" i="61"/>
  <c r="E14" i="61"/>
  <c r="E15" i="61"/>
  <c r="E16" i="61"/>
  <c r="E17" i="61"/>
  <c r="E18" i="61"/>
  <c r="E19" i="61"/>
  <c r="E20" i="61"/>
  <c r="E21" i="61"/>
  <c r="E22" i="61"/>
  <c r="E23" i="61"/>
  <c r="E24" i="61"/>
  <c r="E25" i="61"/>
  <c r="E26" i="61"/>
  <c r="E27" i="61"/>
  <c r="E28" i="61"/>
  <c r="E29" i="61"/>
  <c r="E30" i="61"/>
  <c r="E31" i="61"/>
  <c r="E32" i="61"/>
  <c r="E33" i="61"/>
  <c r="E34" i="61"/>
  <c r="E35" i="61"/>
  <c r="E36" i="61"/>
  <c r="E7" i="61"/>
  <c r="E8" i="63"/>
  <c r="E9" i="63"/>
  <c r="E10" i="63"/>
  <c r="E11" i="63"/>
  <c r="E12" i="63"/>
  <c r="E13" i="63"/>
  <c r="E14" i="63"/>
  <c r="E15" i="63"/>
  <c r="E16" i="63"/>
  <c r="E17" i="63"/>
  <c r="E18" i="63"/>
  <c r="E19" i="63"/>
  <c r="E20" i="63"/>
  <c r="E21" i="63"/>
  <c r="E22" i="63"/>
  <c r="E23" i="63"/>
  <c r="E24" i="63"/>
  <c r="E25" i="63"/>
  <c r="E26" i="63"/>
  <c r="E27" i="63"/>
  <c r="E28" i="63"/>
  <c r="E29" i="63"/>
  <c r="E30" i="63"/>
  <c r="E31" i="63"/>
  <c r="E32" i="63"/>
  <c r="E33" i="63"/>
  <c r="E34" i="63"/>
  <c r="E7" i="63"/>
  <c r="E8" i="65"/>
  <c r="E9" i="65"/>
  <c r="E10" i="65"/>
  <c r="E11" i="65"/>
  <c r="E12" i="65"/>
  <c r="E13" i="65"/>
  <c r="E14" i="65"/>
  <c r="E15" i="65"/>
  <c r="E16" i="65"/>
  <c r="E17" i="65"/>
  <c r="E18" i="65"/>
  <c r="E19" i="65"/>
  <c r="E20" i="65"/>
  <c r="E21" i="65"/>
  <c r="E22" i="65"/>
  <c r="E23" i="65"/>
  <c r="E24" i="65"/>
  <c r="E25" i="65"/>
  <c r="E26" i="65"/>
  <c r="E27" i="65"/>
  <c r="E28" i="65"/>
  <c r="E29" i="65"/>
  <c r="E30" i="65"/>
  <c r="E31" i="65"/>
  <c r="E32" i="65"/>
  <c r="E33" i="65"/>
  <c r="E34" i="65"/>
  <c r="E35" i="65"/>
  <c r="E7" i="65"/>
  <c r="J34" i="63" l="1"/>
  <c r="G34" i="63"/>
  <c r="I34" i="63"/>
  <c r="J33" i="63"/>
  <c r="G33" i="63"/>
  <c r="I33" i="63"/>
  <c r="K33" i="63" s="1"/>
  <c r="L33" i="63" s="1"/>
  <c r="J35" i="65"/>
  <c r="G35" i="65"/>
  <c r="I35" i="65"/>
  <c r="J34" i="65"/>
  <c r="G34" i="65"/>
  <c r="I34" i="65"/>
  <c r="K34" i="65" s="1"/>
  <c r="L34" i="65" s="1"/>
  <c r="J14" i="61"/>
  <c r="G14" i="61"/>
  <c r="I14" i="61"/>
  <c r="K14" i="61" s="1"/>
  <c r="L14" i="61" s="1"/>
  <c r="J15" i="61"/>
  <c r="G15" i="61"/>
  <c r="I15" i="61"/>
  <c r="K15" i="61" s="1"/>
  <c r="L15" i="61" s="1"/>
  <c r="J36" i="60"/>
  <c r="G36" i="60"/>
  <c r="I36" i="60"/>
  <c r="K36" i="60" s="1"/>
  <c r="L36" i="60" s="1"/>
  <c r="J35" i="60"/>
  <c r="G35" i="60"/>
  <c r="I35" i="60"/>
  <c r="J15" i="60"/>
  <c r="G15" i="60"/>
  <c r="J14" i="60"/>
  <c r="G14" i="60"/>
  <c r="I14" i="60"/>
  <c r="K14" i="60" s="1"/>
  <c r="L14" i="60" s="1"/>
  <c r="G71" i="59"/>
  <c r="I71" i="59"/>
  <c r="K71" i="59" s="1"/>
  <c r="L71" i="59" s="1"/>
  <c r="G70" i="59"/>
  <c r="I70" i="59"/>
  <c r="K70" i="59" s="1"/>
  <c r="L70" i="59" s="1"/>
  <c r="G69" i="59"/>
  <c r="I69" i="59"/>
  <c r="E6" i="65"/>
  <c r="G6" i="65"/>
  <c r="J6" i="65"/>
  <c r="G7" i="65"/>
  <c r="J7" i="65"/>
  <c r="I8" i="65"/>
  <c r="G8" i="65"/>
  <c r="J8" i="65"/>
  <c r="I9" i="65"/>
  <c r="G9" i="65"/>
  <c r="J9" i="65"/>
  <c r="G10" i="65"/>
  <c r="J10" i="65"/>
  <c r="I11" i="65"/>
  <c r="G11" i="65"/>
  <c r="J11" i="65"/>
  <c r="I12" i="65"/>
  <c r="G12" i="65"/>
  <c r="J12" i="65"/>
  <c r="G13" i="65"/>
  <c r="J13" i="65"/>
  <c r="I14" i="65"/>
  <c r="G14" i="65"/>
  <c r="J14" i="65"/>
  <c r="G15" i="65"/>
  <c r="J15" i="65"/>
  <c r="I16" i="65"/>
  <c r="G16" i="65"/>
  <c r="J16" i="65"/>
  <c r="I17" i="65"/>
  <c r="G17" i="65"/>
  <c r="H17" i="65" s="1"/>
  <c r="J17" i="65"/>
  <c r="G18" i="65"/>
  <c r="J18" i="65"/>
  <c r="I19" i="65"/>
  <c r="G19" i="65"/>
  <c r="J19" i="65"/>
  <c r="I20" i="65"/>
  <c r="G20" i="65"/>
  <c r="J20" i="65"/>
  <c r="G21" i="65"/>
  <c r="J21" i="65"/>
  <c r="G22" i="65"/>
  <c r="J22" i="65"/>
  <c r="G23" i="65"/>
  <c r="J23" i="65"/>
  <c r="I24" i="65"/>
  <c r="G24" i="65"/>
  <c r="H24" i="65" s="1"/>
  <c r="J24" i="65"/>
  <c r="I25" i="65"/>
  <c r="G25" i="65"/>
  <c r="J25" i="65"/>
  <c r="G26" i="65"/>
  <c r="J26" i="65"/>
  <c r="G27" i="65"/>
  <c r="I27" i="65"/>
  <c r="J27" i="65"/>
  <c r="I28" i="65"/>
  <c r="G28" i="65"/>
  <c r="J28" i="65"/>
  <c r="G29" i="65"/>
  <c r="J29" i="65"/>
  <c r="I30" i="65"/>
  <c r="G30" i="65"/>
  <c r="J30" i="65"/>
  <c r="I31" i="65"/>
  <c r="G31" i="65"/>
  <c r="J31" i="65"/>
  <c r="G32" i="65"/>
  <c r="J32" i="65"/>
  <c r="I33" i="65"/>
  <c r="G33" i="65"/>
  <c r="J33" i="65"/>
  <c r="H14" i="61" l="1"/>
  <c r="H33" i="63"/>
  <c r="H9" i="65"/>
  <c r="K35" i="65"/>
  <c r="L35" i="65" s="1"/>
  <c r="K35" i="60"/>
  <c r="L35" i="60" s="1"/>
  <c r="K34" i="63"/>
  <c r="L34" i="63" s="1"/>
  <c r="H34" i="63"/>
  <c r="H12" i="65"/>
  <c r="H30" i="65"/>
  <c r="H27" i="65"/>
  <c r="K12" i="65"/>
  <c r="L12" i="65" s="1"/>
  <c r="H8" i="65"/>
  <c r="H35" i="65"/>
  <c r="H34" i="65"/>
  <c r="H15" i="61"/>
  <c r="H14" i="60"/>
  <c r="H36" i="60"/>
  <c r="H15" i="60"/>
  <c r="H35" i="60"/>
  <c r="I15" i="60"/>
  <c r="K15" i="60" s="1"/>
  <c r="L15" i="60" s="1"/>
  <c r="K69" i="59"/>
  <c r="L69" i="59" s="1"/>
  <c r="H69" i="59"/>
  <c r="H71" i="59"/>
  <c r="H70" i="59"/>
  <c r="H18" i="65"/>
  <c r="K20" i="65"/>
  <c r="L20" i="65" s="1"/>
  <c r="H13" i="65"/>
  <c r="K11" i="65"/>
  <c r="L11" i="65" s="1"/>
  <c r="K31" i="65"/>
  <c r="L31" i="65" s="1"/>
  <c r="K9" i="65"/>
  <c r="L9" i="65" s="1"/>
  <c r="H31" i="65"/>
  <c r="K19" i="65"/>
  <c r="L19" i="65" s="1"/>
  <c r="H33" i="65"/>
  <c r="H19" i="65"/>
  <c r="K14" i="65"/>
  <c r="L14" i="65" s="1"/>
  <c r="H32" i="65"/>
  <c r="H25" i="65"/>
  <c r="H20" i="65"/>
  <c r="H16" i="65"/>
  <c r="K33" i="65"/>
  <c r="L33" i="65" s="1"/>
  <c r="K17" i="65"/>
  <c r="L17" i="65" s="1"/>
  <c r="H26" i="65"/>
  <c r="H21" i="65"/>
  <c r="H11" i="65"/>
  <c r="K28" i="65"/>
  <c r="L28" i="65" s="1"/>
  <c r="H6" i="65"/>
  <c r="K25" i="65"/>
  <c r="L25" i="65" s="1"/>
  <c r="K27" i="65"/>
  <c r="L27" i="65" s="1"/>
  <c r="H10" i="65"/>
  <c r="H22" i="65"/>
  <c r="K30" i="65"/>
  <c r="L30" i="65" s="1"/>
  <c r="K24" i="65"/>
  <c r="L24" i="65" s="1"/>
  <c r="K16" i="65"/>
  <c r="L16" i="65" s="1"/>
  <c r="K8" i="65"/>
  <c r="L8" i="65" s="1"/>
  <c r="I21" i="65"/>
  <c r="K21" i="65" s="1"/>
  <c r="L21" i="65" s="1"/>
  <c r="I13" i="65"/>
  <c r="K13" i="65" s="1"/>
  <c r="L13" i="65" s="1"/>
  <c r="H29" i="65"/>
  <c r="H23" i="65"/>
  <c r="H15" i="65"/>
  <c r="H7" i="65"/>
  <c r="I32" i="65"/>
  <c r="K32" i="65" s="1"/>
  <c r="L32" i="65" s="1"/>
  <c r="I26" i="65"/>
  <c r="K26" i="65" s="1"/>
  <c r="L26" i="65" s="1"/>
  <c r="I18" i="65"/>
  <c r="K18" i="65" s="1"/>
  <c r="L18" i="65" s="1"/>
  <c r="I10" i="65"/>
  <c r="K10" i="65" s="1"/>
  <c r="L10" i="65" s="1"/>
  <c r="I22" i="65"/>
  <c r="K22" i="65" s="1"/>
  <c r="L22" i="65" s="1"/>
  <c r="I6" i="65"/>
  <c r="K6" i="65" s="1"/>
  <c r="L6" i="65" s="1"/>
  <c r="I29" i="65"/>
  <c r="K29" i="65" s="1"/>
  <c r="L29" i="65" s="1"/>
  <c r="H28" i="65"/>
  <c r="I23" i="65"/>
  <c r="K23" i="65" s="1"/>
  <c r="L23" i="65" s="1"/>
  <c r="I15" i="65"/>
  <c r="K15" i="65" s="1"/>
  <c r="L15" i="65" s="1"/>
  <c r="H14" i="65"/>
  <c r="I7" i="65"/>
  <c r="K7" i="65" s="1"/>
  <c r="L7" i="65" s="1"/>
  <c r="J7" i="61" l="1"/>
  <c r="J6" i="63"/>
  <c r="I6" i="63"/>
  <c r="K6" i="63" s="1"/>
  <c r="L6" i="63" s="1"/>
  <c r="J7" i="60"/>
  <c r="J26" i="63"/>
  <c r="J25" i="63"/>
  <c r="J24" i="63"/>
  <c r="J23" i="63"/>
  <c r="J22" i="63"/>
  <c r="J21" i="63"/>
  <c r="J20" i="63"/>
  <c r="J19" i="63"/>
  <c r="J18" i="63"/>
  <c r="J17" i="63"/>
  <c r="J16" i="63"/>
  <c r="J15" i="63"/>
  <c r="J14" i="63"/>
  <c r="J13" i="63"/>
  <c r="J12" i="63"/>
  <c r="J11" i="63"/>
  <c r="J10" i="63"/>
  <c r="J9" i="63"/>
  <c r="J8" i="63"/>
  <c r="J7" i="63"/>
  <c r="J23" i="61"/>
  <c r="J22" i="61"/>
  <c r="J21" i="61"/>
  <c r="J20" i="61"/>
  <c r="J19" i="61"/>
  <c r="J18" i="61"/>
  <c r="J17" i="61"/>
  <c r="J16" i="61"/>
  <c r="J13" i="61"/>
  <c r="J12" i="61"/>
  <c r="J11" i="61"/>
  <c r="J10" i="61"/>
  <c r="J9" i="61"/>
  <c r="J8" i="61"/>
  <c r="J23" i="60"/>
  <c r="J22" i="60"/>
  <c r="J21" i="60"/>
  <c r="J20" i="60"/>
  <c r="J19" i="60"/>
  <c r="J18" i="60"/>
  <c r="J17" i="60"/>
  <c r="J16" i="60"/>
  <c r="J13" i="60"/>
  <c r="J12" i="60"/>
  <c r="J11" i="60"/>
  <c r="J10" i="60"/>
  <c r="J9" i="60"/>
  <c r="J8" i="60"/>
  <c r="J24" i="60"/>
  <c r="J25" i="60"/>
  <c r="J26" i="60"/>
  <c r="J27" i="60"/>
  <c r="J28" i="60"/>
  <c r="J29" i="60"/>
  <c r="J30" i="60"/>
  <c r="J31" i="60"/>
  <c r="J32" i="60"/>
  <c r="J33" i="60"/>
  <c r="J34" i="60"/>
  <c r="J24" i="61"/>
  <c r="J25" i="61"/>
  <c r="J26" i="61"/>
  <c r="J27" i="61"/>
  <c r="J28" i="61"/>
  <c r="J35" i="61"/>
  <c r="J36" i="61"/>
  <c r="J29" i="61"/>
  <c r="J30" i="61"/>
  <c r="J31" i="61"/>
  <c r="J32" i="61"/>
  <c r="J33" i="61"/>
  <c r="J34" i="61"/>
  <c r="J27" i="63"/>
  <c r="J28" i="63"/>
  <c r="J29" i="63"/>
  <c r="J30" i="63"/>
  <c r="J31" i="63"/>
  <c r="J32" i="63"/>
  <c r="G9" i="60"/>
  <c r="G10" i="60"/>
  <c r="G11" i="60"/>
  <c r="G12" i="60"/>
  <c r="G13" i="60"/>
  <c r="G16" i="60"/>
  <c r="G17" i="60"/>
  <c r="G18" i="60"/>
  <c r="G19" i="60"/>
  <c r="G20" i="60"/>
  <c r="G21" i="60"/>
  <c r="G22" i="60"/>
  <c r="G23" i="60"/>
  <c r="G24" i="60"/>
  <c r="G25" i="60"/>
  <c r="G26" i="60"/>
  <c r="G27" i="60"/>
  <c r="G28" i="60"/>
  <c r="G29" i="60"/>
  <c r="G30" i="60"/>
  <c r="G31" i="60"/>
  <c r="G32" i="60"/>
  <c r="G33" i="60"/>
  <c r="G34" i="60"/>
  <c r="G9" i="61"/>
  <c r="G10" i="61"/>
  <c r="G11" i="61"/>
  <c r="G12" i="61"/>
  <c r="G13" i="61"/>
  <c r="G16" i="61"/>
  <c r="G17" i="61"/>
  <c r="G18" i="61"/>
  <c r="G19" i="61"/>
  <c r="G20" i="61"/>
  <c r="G21" i="61"/>
  <c r="G22" i="61"/>
  <c r="G23" i="61"/>
  <c r="G24" i="61"/>
  <c r="G25" i="61"/>
  <c r="G26" i="61"/>
  <c r="G27" i="61"/>
  <c r="G28" i="61"/>
  <c r="G35" i="61"/>
  <c r="G36" i="61"/>
  <c r="G29" i="61"/>
  <c r="G30" i="61"/>
  <c r="G31" i="61"/>
  <c r="G32" i="61"/>
  <c r="G33" i="61"/>
  <c r="G34" i="61"/>
  <c r="G8" i="63"/>
  <c r="G9" i="63"/>
  <c r="G10" i="63"/>
  <c r="G11" i="63"/>
  <c r="G12" i="63"/>
  <c r="G13" i="63"/>
  <c r="G14" i="63"/>
  <c r="G15" i="63"/>
  <c r="G16" i="63"/>
  <c r="G17" i="63"/>
  <c r="G18" i="63"/>
  <c r="G19" i="63"/>
  <c r="G20" i="63"/>
  <c r="G21" i="63"/>
  <c r="G22" i="63"/>
  <c r="G23" i="63"/>
  <c r="G24" i="63"/>
  <c r="G25" i="63"/>
  <c r="G26" i="63"/>
  <c r="G27" i="63"/>
  <c r="G28" i="63"/>
  <c r="G29" i="63"/>
  <c r="G30" i="63"/>
  <c r="G31" i="63"/>
  <c r="G32" i="63"/>
  <c r="G9" i="59"/>
  <c r="G10" i="59"/>
  <c r="G11" i="59"/>
  <c r="G12" i="59"/>
  <c r="G13" i="59"/>
  <c r="G14" i="59"/>
  <c r="G15" i="59"/>
  <c r="G16" i="59"/>
  <c r="G17" i="59"/>
  <c r="G18" i="59"/>
  <c r="G19" i="59"/>
  <c r="G20" i="59"/>
  <c r="G21" i="59"/>
  <c r="G22" i="59"/>
  <c r="G23" i="59"/>
  <c r="G24" i="59"/>
  <c r="G25" i="59"/>
  <c r="G26" i="59"/>
  <c r="G27" i="59"/>
  <c r="G28" i="59"/>
  <c r="G29" i="59"/>
  <c r="G30" i="59"/>
  <c r="G31" i="59"/>
  <c r="G32" i="59"/>
  <c r="G33" i="59"/>
  <c r="G34" i="59"/>
  <c r="G35" i="59"/>
  <c r="G36" i="59"/>
  <c r="G37" i="59"/>
  <c r="G38" i="59"/>
  <c r="G39" i="59"/>
  <c r="G40" i="59"/>
  <c r="G41" i="59"/>
  <c r="G42" i="59"/>
  <c r="G43" i="59"/>
  <c r="G44" i="59"/>
  <c r="G45" i="59"/>
  <c r="G46" i="59"/>
  <c r="G47" i="59"/>
  <c r="G48" i="59"/>
  <c r="G49" i="59"/>
  <c r="G50" i="59"/>
  <c r="G51" i="59"/>
  <c r="G52" i="59"/>
  <c r="G53" i="59"/>
  <c r="G54" i="59"/>
  <c r="G55" i="59"/>
  <c r="G56" i="59"/>
  <c r="G57" i="59"/>
  <c r="G58" i="59"/>
  <c r="G59" i="59"/>
  <c r="G60" i="59"/>
  <c r="G61" i="59"/>
  <c r="G62" i="59"/>
  <c r="G63" i="59"/>
  <c r="G64" i="59"/>
  <c r="G65" i="59"/>
  <c r="G66" i="59"/>
  <c r="G67" i="59"/>
  <c r="G68" i="59"/>
  <c r="G8" i="60"/>
  <c r="G8" i="61"/>
  <c r="G7" i="63"/>
  <c r="G8" i="59"/>
  <c r="I8" i="63"/>
  <c r="I9" i="63"/>
  <c r="I10" i="63"/>
  <c r="K10" i="63" s="1"/>
  <c r="L10" i="63" s="1"/>
  <c r="I11" i="63"/>
  <c r="I13" i="63"/>
  <c r="K13" i="63" s="1"/>
  <c r="L13" i="63" s="1"/>
  <c r="I14" i="63"/>
  <c r="K14" i="63" s="1"/>
  <c r="L14" i="63" s="1"/>
  <c r="I15" i="63"/>
  <c r="I16" i="63"/>
  <c r="I17" i="63"/>
  <c r="I18" i="63"/>
  <c r="I19" i="63"/>
  <c r="I20" i="63"/>
  <c r="I21" i="63"/>
  <c r="K21" i="63" s="1"/>
  <c r="L21" i="63" s="1"/>
  <c r="I22" i="63"/>
  <c r="K22" i="63" s="1"/>
  <c r="L22" i="63" s="1"/>
  <c r="I23" i="63"/>
  <c r="I24" i="63"/>
  <c r="I25" i="63"/>
  <c r="I27" i="63"/>
  <c r="K27" i="63" s="1"/>
  <c r="L27" i="63" s="1"/>
  <c r="I28" i="63"/>
  <c r="K28" i="63" s="1"/>
  <c r="L28" i="63" s="1"/>
  <c r="I29" i="63"/>
  <c r="K29" i="63" s="1"/>
  <c r="L29" i="63" s="1"/>
  <c r="I30" i="63"/>
  <c r="I31" i="63"/>
  <c r="I32" i="63"/>
  <c r="K32" i="63" s="1"/>
  <c r="L32" i="63" s="1"/>
  <c r="I7" i="63"/>
  <c r="I8" i="61"/>
  <c r="I9" i="61"/>
  <c r="I10" i="61"/>
  <c r="K10" i="61" s="1"/>
  <c r="L10" i="61" s="1"/>
  <c r="I11" i="61"/>
  <c r="I12" i="61"/>
  <c r="I13" i="61"/>
  <c r="I16" i="61"/>
  <c r="I17" i="61"/>
  <c r="I18" i="61"/>
  <c r="I19" i="61"/>
  <c r="K19" i="61" s="1"/>
  <c r="L19" i="61" s="1"/>
  <c r="I20" i="61"/>
  <c r="K20" i="61" s="1"/>
  <c r="L20" i="61" s="1"/>
  <c r="I21" i="61"/>
  <c r="I22" i="61"/>
  <c r="I23" i="61"/>
  <c r="K23" i="61" s="1"/>
  <c r="L23" i="61" s="1"/>
  <c r="I24" i="61"/>
  <c r="I25" i="61"/>
  <c r="I26" i="61"/>
  <c r="K26" i="61" s="1"/>
  <c r="L26" i="61" s="1"/>
  <c r="I27" i="61"/>
  <c r="I28" i="61"/>
  <c r="K28" i="61" s="1"/>
  <c r="L28" i="61" s="1"/>
  <c r="I35" i="61"/>
  <c r="I36" i="61"/>
  <c r="I29" i="61"/>
  <c r="I30" i="61"/>
  <c r="I31" i="61"/>
  <c r="I32" i="61"/>
  <c r="K32" i="61" s="1"/>
  <c r="L32" i="61" s="1"/>
  <c r="I33" i="61"/>
  <c r="I34" i="61"/>
  <c r="K34" i="61" s="1"/>
  <c r="L34" i="61" s="1"/>
  <c r="G7" i="61"/>
  <c r="I8" i="60"/>
  <c r="I9" i="60"/>
  <c r="K9" i="60" s="1"/>
  <c r="L9" i="60" s="1"/>
  <c r="I10" i="60"/>
  <c r="I11" i="60"/>
  <c r="K11" i="60" s="1"/>
  <c r="L11" i="60" s="1"/>
  <c r="H12" i="60"/>
  <c r="I13" i="60"/>
  <c r="I17" i="60"/>
  <c r="K17" i="60" s="1"/>
  <c r="L17" i="60" s="1"/>
  <c r="I18" i="60"/>
  <c r="I19" i="60"/>
  <c r="I20" i="60"/>
  <c r="I21" i="60"/>
  <c r="K21" i="60" s="1"/>
  <c r="L21" i="60" s="1"/>
  <c r="I22" i="60"/>
  <c r="I23" i="60"/>
  <c r="I25" i="60"/>
  <c r="K25" i="60" s="1"/>
  <c r="L25" i="60" s="1"/>
  <c r="I26" i="60"/>
  <c r="I27" i="60"/>
  <c r="I28" i="60"/>
  <c r="I29" i="60"/>
  <c r="I31" i="60"/>
  <c r="I32" i="60"/>
  <c r="K32" i="60" s="1"/>
  <c r="L32" i="60" s="1"/>
  <c r="I33" i="60"/>
  <c r="K33" i="60" s="1"/>
  <c r="L33" i="60" s="1"/>
  <c r="I34" i="60"/>
  <c r="G7" i="60"/>
  <c r="K23" i="60" l="1"/>
  <c r="L23" i="60" s="1"/>
  <c r="K16" i="61"/>
  <c r="L16" i="61" s="1"/>
  <c r="K13" i="60"/>
  <c r="L13" i="60" s="1"/>
  <c r="K18" i="61"/>
  <c r="L18" i="61" s="1"/>
  <c r="K27" i="60"/>
  <c r="L27" i="60" s="1"/>
  <c r="K23" i="63"/>
  <c r="L23" i="63" s="1"/>
  <c r="K15" i="63"/>
  <c r="L15" i="63" s="1"/>
  <c r="K22" i="60"/>
  <c r="L22" i="60" s="1"/>
  <c r="K17" i="63"/>
  <c r="L17" i="63" s="1"/>
  <c r="K26" i="60"/>
  <c r="L26" i="60" s="1"/>
  <c r="K30" i="63"/>
  <c r="L30" i="63" s="1"/>
  <c r="K11" i="63"/>
  <c r="L11" i="63" s="1"/>
  <c r="K18" i="63"/>
  <c r="L18" i="63" s="1"/>
  <c r="K12" i="61"/>
  <c r="L12" i="61" s="1"/>
  <c r="K22" i="61"/>
  <c r="L22" i="61" s="1"/>
  <c r="K11" i="61"/>
  <c r="L11" i="61" s="1"/>
  <c r="K33" i="61"/>
  <c r="L33" i="61" s="1"/>
  <c r="K27" i="61"/>
  <c r="L27" i="61" s="1"/>
  <c r="K35" i="61"/>
  <c r="L35" i="61" s="1"/>
  <c r="K9" i="61"/>
  <c r="L9" i="61" s="1"/>
  <c r="K13" i="61"/>
  <c r="L13" i="61" s="1"/>
  <c r="K17" i="61"/>
  <c r="L17" i="61" s="1"/>
  <c r="I7" i="61"/>
  <c r="K7" i="61" s="1"/>
  <c r="L7" i="61" s="1"/>
  <c r="K21" i="61"/>
  <c r="L21" i="61" s="1"/>
  <c r="K8" i="61"/>
  <c r="L8" i="61" s="1"/>
  <c r="K18" i="60"/>
  <c r="L18" i="60" s="1"/>
  <c r="K8" i="60"/>
  <c r="L8" i="60" s="1"/>
  <c r="K31" i="60"/>
  <c r="L31" i="60" s="1"/>
  <c r="K29" i="60"/>
  <c r="L29" i="60" s="1"/>
  <c r="H30" i="60"/>
  <c r="H24" i="60"/>
  <c r="H16" i="60"/>
  <c r="I12" i="60"/>
  <c r="K12" i="60" s="1"/>
  <c r="L12" i="60" s="1"/>
  <c r="H29" i="60"/>
  <c r="H10" i="60"/>
  <c r="K28" i="60"/>
  <c r="L28" i="60" s="1"/>
  <c r="K10" i="60"/>
  <c r="L10" i="60" s="1"/>
  <c r="K19" i="60"/>
  <c r="L19" i="60" s="1"/>
  <c r="I16" i="60"/>
  <c r="K16" i="60" s="1"/>
  <c r="L16" i="60" s="1"/>
  <c r="H22" i="60"/>
  <c r="K20" i="60"/>
  <c r="L20" i="60" s="1"/>
  <c r="I7" i="60"/>
  <c r="K7" i="60" s="1"/>
  <c r="L7" i="60" s="1"/>
  <c r="H26" i="63"/>
  <c r="H10" i="63"/>
  <c r="K19" i="63"/>
  <c r="L19" i="63" s="1"/>
  <c r="K31" i="63"/>
  <c r="L31" i="63" s="1"/>
  <c r="K25" i="63"/>
  <c r="L25" i="63" s="1"/>
  <c r="K9" i="63"/>
  <c r="L9" i="63" s="1"/>
  <c r="K16" i="63"/>
  <c r="L16" i="63" s="1"/>
  <c r="K20" i="63"/>
  <c r="L20" i="63" s="1"/>
  <c r="H20" i="63"/>
  <c r="H12" i="63"/>
  <c r="K7" i="63"/>
  <c r="L7" i="63" s="1"/>
  <c r="K24" i="63"/>
  <c r="L24" i="63" s="1"/>
  <c r="K8" i="63"/>
  <c r="L8" i="63" s="1"/>
  <c r="I12" i="63"/>
  <c r="K12" i="63" s="1"/>
  <c r="L12" i="63" s="1"/>
  <c r="I26" i="63"/>
  <c r="K26" i="63" s="1"/>
  <c r="L26" i="63" s="1"/>
  <c r="K25" i="61"/>
  <c r="L25" i="61" s="1"/>
  <c r="K24" i="61"/>
  <c r="L24" i="61" s="1"/>
  <c r="K29" i="61"/>
  <c r="L29" i="61" s="1"/>
  <c r="K31" i="61"/>
  <c r="L31" i="61" s="1"/>
  <c r="K30" i="61"/>
  <c r="L30" i="61" s="1"/>
  <c r="K36" i="61"/>
  <c r="L36" i="61" s="1"/>
  <c r="K34" i="60"/>
  <c r="L34" i="60" s="1"/>
  <c r="I24" i="60"/>
  <c r="K24" i="60" s="1"/>
  <c r="L24" i="60" s="1"/>
  <c r="I30" i="60"/>
  <c r="K30" i="60" s="1"/>
  <c r="L30" i="60" s="1"/>
  <c r="H11" i="63"/>
  <c r="H33" i="60"/>
  <c r="H27" i="60"/>
  <c r="H19" i="60"/>
  <c r="H17" i="63"/>
  <c r="H8" i="63"/>
  <c r="H17" i="61"/>
  <c r="H23" i="60"/>
  <c r="H23" i="63"/>
  <c r="H16" i="61"/>
  <c r="H11" i="60"/>
  <c r="H24" i="61"/>
  <c r="H15" i="63"/>
  <c r="H16" i="63"/>
  <c r="H31" i="61"/>
  <c r="H13" i="61"/>
  <c r="H29" i="63"/>
  <c r="H31" i="63"/>
  <c r="H30" i="61"/>
  <c r="H12" i="61"/>
  <c r="H22" i="63"/>
  <c r="H14" i="63"/>
  <c r="H30" i="63"/>
  <c r="H28" i="63"/>
  <c r="H9" i="63"/>
  <c r="H26" i="61"/>
  <c r="H24" i="63"/>
  <c r="H25" i="61"/>
  <c r="H7" i="61"/>
  <c r="H35" i="61"/>
  <c r="H21" i="61"/>
  <c r="H9" i="61"/>
  <c r="H32" i="61"/>
  <c r="H18" i="61"/>
  <c r="H25" i="63"/>
  <c r="H25" i="60"/>
  <c r="H33" i="61"/>
  <c r="H34" i="61"/>
  <c r="H13" i="60"/>
  <c r="H29" i="61"/>
  <c r="H23" i="61"/>
  <c r="H11" i="61"/>
  <c r="H32" i="60"/>
  <c r="H26" i="60"/>
  <c r="H18" i="60"/>
  <c r="H28" i="61"/>
  <c r="H20" i="61"/>
  <c r="H8" i="61"/>
  <c r="H36" i="61"/>
  <c r="H22" i="61"/>
  <c r="H10" i="61"/>
  <c r="H32" i="63"/>
  <c r="H18" i="63"/>
  <c r="H31" i="60"/>
  <c r="H17" i="60"/>
  <c r="H7" i="63"/>
  <c r="H19" i="63"/>
  <c r="H27" i="61"/>
  <c r="H19" i="61"/>
  <c r="H27" i="63"/>
  <c r="H21" i="63"/>
  <c r="H13" i="63"/>
  <c r="H9" i="60"/>
  <c r="H8" i="60"/>
  <c r="H7" i="60"/>
  <c r="H21" i="60"/>
  <c r="H34" i="60"/>
  <c r="H28" i="60"/>
  <c r="H20" i="60"/>
  <c r="I67" i="59" l="1"/>
  <c r="K67" i="59" s="1"/>
  <c r="L67" i="59" s="1"/>
  <c r="I19" i="59"/>
  <c r="K19" i="59" s="1"/>
  <c r="L19" i="59" s="1"/>
  <c r="I66" i="59"/>
  <c r="K66" i="59" s="1"/>
  <c r="L66" i="59" s="1"/>
  <c r="I18" i="59"/>
  <c r="K18" i="59" s="1"/>
  <c r="L18" i="59" s="1"/>
  <c r="I27" i="59"/>
  <c r="K27" i="59" s="1"/>
  <c r="L27" i="59" s="1"/>
  <c r="I58" i="59"/>
  <c r="K58" i="59" s="1"/>
  <c r="L58" i="59" s="1"/>
  <c r="I49" i="59"/>
  <c r="K49" i="59" s="1"/>
  <c r="L49" i="59" s="1"/>
  <c r="I25" i="59"/>
  <c r="K25" i="59" s="1"/>
  <c r="L25" i="59" s="1"/>
  <c r="I17" i="59"/>
  <c r="K17" i="59" s="1"/>
  <c r="L17" i="59" s="1"/>
  <c r="I9" i="59"/>
  <c r="K9" i="59" s="1"/>
  <c r="L9" i="59" s="1"/>
  <c r="I43" i="59"/>
  <c r="K43" i="59" s="1"/>
  <c r="L43" i="59" s="1"/>
  <c r="I34" i="59"/>
  <c r="K34" i="59" s="1"/>
  <c r="L34" i="59" s="1"/>
  <c r="I57" i="59"/>
  <c r="K57" i="59" s="1"/>
  <c r="L57" i="59" s="1"/>
  <c r="I40" i="59"/>
  <c r="K40" i="59" s="1"/>
  <c r="L40" i="59" s="1"/>
  <c r="I24" i="59"/>
  <c r="K24" i="59" s="1"/>
  <c r="L24" i="59" s="1"/>
  <c r="I16" i="59"/>
  <c r="K16" i="59" s="1"/>
  <c r="L16" i="59" s="1"/>
  <c r="I35" i="59"/>
  <c r="K35" i="59" s="1"/>
  <c r="L35" i="59" s="1"/>
  <c r="I10" i="59"/>
  <c r="K10" i="59" s="1"/>
  <c r="L10" i="59" s="1"/>
  <c r="I64" i="59"/>
  <c r="K64" i="59" s="1"/>
  <c r="L64" i="59" s="1"/>
  <c r="I47" i="59"/>
  <c r="K47" i="59" s="1"/>
  <c r="L47" i="59" s="1"/>
  <c r="I23" i="59"/>
  <c r="K23" i="59" s="1"/>
  <c r="L23" i="59" s="1"/>
  <c r="I15" i="59"/>
  <c r="K15" i="59" s="1"/>
  <c r="L15" i="59" s="1"/>
  <c r="I11" i="59"/>
  <c r="K11" i="59" s="1"/>
  <c r="L11" i="59" s="1"/>
  <c r="I42" i="59"/>
  <c r="K42" i="59" s="1"/>
  <c r="L42" i="59" s="1"/>
  <c r="I33" i="59"/>
  <c r="K33" i="59" s="1"/>
  <c r="L33" i="59" s="1"/>
  <c r="I32" i="59"/>
  <c r="K32" i="59" s="1"/>
  <c r="L32" i="59" s="1"/>
  <c r="I55" i="59"/>
  <c r="K55" i="59" s="1"/>
  <c r="L55" i="59" s="1"/>
  <c r="I62" i="59"/>
  <c r="K62" i="59" s="1"/>
  <c r="L62" i="59" s="1"/>
  <c r="I54" i="59"/>
  <c r="K54" i="59" s="1"/>
  <c r="L54" i="59" s="1"/>
  <c r="I46" i="59"/>
  <c r="K46" i="59" s="1"/>
  <c r="L46" i="59" s="1"/>
  <c r="I38" i="59"/>
  <c r="K38" i="59" s="1"/>
  <c r="L38" i="59" s="1"/>
  <c r="I30" i="59"/>
  <c r="K30" i="59" s="1"/>
  <c r="L30" i="59" s="1"/>
  <c r="I22" i="59"/>
  <c r="K22" i="59" s="1"/>
  <c r="L22" i="59" s="1"/>
  <c r="I14" i="59"/>
  <c r="K14" i="59" s="1"/>
  <c r="L14" i="59" s="1"/>
  <c r="I51" i="59"/>
  <c r="K51" i="59" s="1"/>
  <c r="L51" i="59" s="1"/>
  <c r="I26" i="59"/>
  <c r="K26" i="59" s="1"/>
  <c r="L26" i="59" s="1"/>
  <c r="I65" i="59"/>
  <c r="K65" i="59" s="1"/>
  <c r="L65" i="59" s="1"/>
  <c r="I56" i="59"/>
  <c r="K56" i="59" s="1"/>
  <c r="L56" i="59" s="1"/>
  <c r="I63" i="59"/>
  <c r="K63" i="59" s="1"/>
  <c r="L63" i="59" s="1"/>
  <c r="I31" i="59"/>
  <c r="K31" i="59" s="1"/>
  <c r="L31" i="59" s="1"/>
  <c r="I61" i="59"/>
  <c r="K61" i="59" s="1"/>
  <c r="L61" i="59" s="1"/>
  <c r="I45" i="59"/>
  <c r="K45" i="59" s="1"/>
  <c r="L45" i="59" s="1"/>
  <c r="I37" i="59"/>
  <c r="K37" i="59" s="1"/>
  <c r="L37" i="59" s="1"/>
  <c r="I29" i="59"/>
  <c r="K29" i="59" s="1"/>
  <c r="L29" i="59" s="1"/>
  <c r="I21" i="59"/>
  <c r="K21" i="59" s="1"/>
  <c r="L21" i="59" s="1"/>
  <c r="I13" i="59"/>
  <c r="K13" i="59" s="1"/>
  <c r="L13" i="59" s="1"/>
  <c r="I59" i="59"/>
  <c r="K59" i="59" s="1"/>
  <c r="L59" i="59" s="1"/>
  <c r="I50" i="59"/>
  <c r="K50" i="59" s="1"/>
  <c r="L50" i="59" s="1"/>
  <c r="I41" i="59"/>
  <c r="K41" i="59" s="1"/>
  <c r="L41" i="59" s="1"/>
  <c r="I48" i="59"/>
  <c r="K48" i="59" s="1"/>
  <c r="L48" i="59" s="1"/>
  <c r="I39" i="59"/>
  <c r="K39" i="59" s="1"/>
  <c r="L39" i="59" s="1"/>
  <c r="I8" i="59"/>
  <c r="K8" i="59" s="1"/>
  <c r="L8" i="59" s="1"/>
  <c r="I53" i="59"/>
  <c r="K53" i="59" s="1"/>
  <c r="L53" i="59" s="1"/>
  <c r="I68" i="59"/>
  <c r="K68" i="59" s="1"/>
  <c r="L68" i="59" s="1"/>
  <c r="I60" i="59"/>
  <c r="K60" i="59" s="1"/>
  <c r="L60" i="59" s="1"/>
  <c r="I52" i="59"/>
  <c r="K52" i="59" s="1"/>
  <c r="L52" i="59" s="1"/>
  <c r="I44" i="59"/>
  <c r="K44" i="59" s="1"/>
  <c r="L44" i="59" s="1"/>
  <c r="I36" i="59"/>
  <c r="K36" i="59" s="1"/>
  <c r="L36" i="59" s="1"/>
  <c r="I28" i="59"/>
  <c r="K28" i="59" s="1"/>
  <c r="L28" i="59" s="1"/>
  <c r="I20" i="59"/>
  <c r="K20" i="59" s="1"/>
  <c r="L20" i="59" s="1"/>
  <c r="I12" i="59"/>
  <c r="K12" i="59" s="1"/>
  <c r="L12" i="59" s="1"/>
  <c r="H32" i="59"/>
  <c r="H47" i="59"/>
  <c r="H67" i="59"/>
  <c r="H59" i="59"/>
  <c r="H54" i="59"/>
  <c r="H46" i="59"/>
  <c r="H38" i="59"/>
  <c r="H30" i="59"/>
  <c r="H22" i="59"/>
  <c r="H14" i="59"/>
  <c r="H8" i="59"/>
  <c r="H48" i="59"/>
  <c r="H24" i="59"/>
  <c r="H23" i="59"/>
  <c r="H66" i="59"/>
  <c r="H21" i="59"/>
  <c r="H65" i="59"/>
  <c r="H57" i="59"/>
  <c r="H52" i="59"/>
  <c r="H44" i="59"/>
  <c r="H36" i="59"/>
  <c r="H28" i="59"/>
  <c r="H20" i="59"/>
  <c r="H12" i="59"/>
  <c r="H60" i="59"/>
  <c r="H31" i="59"/>
  <c r="H64" i="59"/>
  <c r="H56" i="59"/>
  <c r="H51" i="59"/>
  <c r="H43" i="59"/>
  <c r="H35" i="59"/>
  <c r="H27" i="59"/>
  <c r="H19" i="59"/>
  <c r="H11" i="59"/>
  <c r="H61" i="59"/>
  <c r="H68" i="59"/>
  <c r="H15" i="59"/>
  <c r="H29" i="59"/>
  <c r="H63" i="59"/>
  <c r="H55" i="59"/>
  <c r="H50" i="59"/>
  <c r="H42" i="59"/>
  <c r="H34" i="59"/>
  <c r="H26" i="59"/>
  <c r="H18" i="59"/>
  <c r="H10" i="59"/>
  <c r="H40" i="59"/>
  <c r="H16" i="59"/>
  <c r="H39" i="59"/>
  <c r="H58" i="59"/>
  <c r="H53" i="59"/>
  <c r="H45" i="59"/>
  <c r="H37" i="59"/>
  <c r="H13" i="59"/>
  <c r="H62" i="59"/>
  <c r="H49" i="59"/>
  <c r="H41" i="59"/>
  <c r="H33" i="59"/>
  <c r="H25" i="59"/>
  <c r="H17" i="59"/>
  <c r="H9"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M7" authorId="0" shapeId="0" xr:uid="{545A6250-6514-4BF0-87B2-267D339766C9}">
      <text>
        <r>
          <rPr>
            <b/>
            <sz val="9"/>
            <color indexed="81"/>
            <rFont val="Tahoma"/>
            <family val="2"/>
          </rPr>
          <t>asus:</t>
        </r>
        <r>
          <rPr>
            <sz val="9"/>
            <color indexed="81"/>
            <rFont val="Tahoma"/>
            <family val="2"/>
          </rPr>
          <t xml:space="preserve">
</t>
        </r>
      </text>
    </comment>
  </commentList>
</comments>
</file>

<file path=xl/sharedStrings.xml><?xml version="1.0" encoding="utf-8"?>
<sst xmlns="http://schemas.openxmlformats.org/spreadsheetml/2006/main" count="376" uniqueCount="84">
  <si>
    <t>STT</t>
  </si>
  <si>
    <t>Tên đơn vị hành chính</t>
  </si>
  <si>
    <t>I</t>
  </si>
  <si>
    <t>a</t>
  </si>
  <si>
    <t>b</t>
  </si>
  <si>
    <t>Tại các xã</t>
  </si>
  <si>
    <t>Tại các phường</t>
  </si>
  <si>
    <t>Tại các phường:</t>
  </si>
  <si>
    <t>Tại các xã:</t>
  </si>
  <si>
    <t>THÀNH PHỐ KON TUM</t>
  </si>
  <si>
    <t>Toàn bộ các xã, phường</t>
  </si>
  <si>
    <t>Loại đất</t>
  </si>
  <si>
    <t>Đối với đất rừng phòng hộ và đất rừng đặc dụng</t>
  </si>
  <si>
    <t>Hệ số giá đất được xác định bằng hệ số giá đất rừng sản xuất tương ứng cho từng vị trí đất của từng xã, phường, thị trấn theo Bảng giá đất định kỳ 05 năm (2020-2024) trên địa bàn tỉnh Kon Tum</t>
  </si>
  <si>
    <t>Đối với các loại đất nông nghiệp khác</t>
  </si>
  <si>
    <t>Hệ số giá đất được xác định bằng hệ số giá đất trồng cây hàng năm khác tương ứng cho từng vị trí đất của từng xã, phường, thị trấn theo Bảng giá đất định kỳ 05 năm (2020-2024) trên địa bàn tỉnh Kon Tum</t>
  </si>
  <si>
    <t>Đối với đất sử dụng vào mục đích công cộng có mục đích kinh doanh; đất công trình năng lượng; đất thủy lợi; đất chợ; đất bãi thải, xử lý chất thải</t>
  </si>
  <si>
    <t>Hệ số giá đất được xác định bằng hệ số giá đất sản xuất, kinh doanh phi nông nghiệp không phải là đất thương mại, dịch vụ tương ứng cho từng đường, đoạn đường, vị trí đất của từng xã, phường, thị trấn theo Bảng giá đất định kỳ 05 năm (2020-2024) trên địa bàn tỉnh Kon Tum</t>
  </si>
  <si>
    <t>Đối với đất xây dựng trụ sở cơ quan, đất xây dựng công trình sự nghiệp</t>
  </si>
  <si>
    <t>Hệ số giá đất được xác định bằng hệ số giá đất ở tương ứng cho từng đường, đoạn đường, vị trí đất của từng xã, phường, thị trấn theo Bảng giá đất định kỳ 05 năm (2020-2024) trên địa bàn tỉnh Kon Tum</t>
  </si>
  <si>
    <t>Đối với đất sông, ngòi, kênh, rạch, suối và đất có mặt nước chuyên dùng</t>
  </si>
  <si>
    <t>Sử dụng vào mục đích nuôi trồng thủy sản thì áp dụng bằng hệ số giá đất nuôi trồng thủy sản tương ứng với từng vị trí đất của từng xã, phường, thị trấn; sử dụng vào mục đích phi nông nghiệp hoặc sử dụng vào mục đích phi nông nghiệp kết hợp với nuôi trồng thủy sản thì áp dụng bằng hệ số giá đất sản xuất, kinh doanh phi nông nghiệp không phải là đất thương mại, dịch vụ tương ứng cho từng đường, đoạn đường, vị trí đất của từng xã, phường, thị trấn theo Bảng giá đất định kỳ 05 năm (2020-2024) trên địa bàn tỉnh Kon Tum</t>
  </si>
  <si>
    <t>Đối với đất phi nông nghiệp do cơ sở tôn giáo, tín ngưỡng sử dụng; đất làm nghĩa trang, nghĩa địa, nhà tang lễ, nhà hỏa táng; đất phi nông nghiệp khác</t>
  </si>
  <si>
    <t>THÀNH PHỐ KON TUM VÀ CÁC HUYỆN</t>
  </si>
  <si>
    <t>PHỤ LỤC VI:</t>
  </si>
  <si>
    <t>HUYỆN ĐĂK HÀ</t>
  </si>
  <si>
    <t>Tại thị trấn</t>
  </si>
  <si>
    <t>HUYỆN ĐĂK TÔ</t>
  </si>
  <si>
    <t>HUYỆN NGỌC HỒI</t>
  </si>
  <si>
    <t>Tại thị trấn Plei Kần</t>
  </si>
  <si>
    <t>Tại thị trấn Đăk Tô, xã Tân Cảnh, xã Diên Bình</t>
  </si>
  <si>
    <t>Xã Pô Kô, xã Kon Đào</t>
  </si>
  <si>
    <t>Xã Ngọc Tụ, xã Đăk Trăm</t>
  </si>
  <si>
    <t>Xã Đăk Rơ Nga, xã Văn Lem</t>
  </si>
  <si>
    <t>Tại thị trấn Đăk Tô, xã Diên Bình, Tân Cảnh</t>
  </si>
  <si>
    <t>Tại xã Kon Đào, xã Pô Kô</t>
  </si>
  <si>
    <t>Tại xã Ngọc Tụ, Đăk Trăm</t>
  </si>
  <si>
    <t>Tại xã Văn Lem, Đăk Rơ Nga</t>
  </si>
  <si>
    <t>HUYỆN ĐĂK GLEI</t>
  </si>
  <si>
    <t>HUYỆN SA THẦY</t>
  </si>
  <si>
    <t>Đất trồng lúa còn lại</t>
  </si>
  <si>
    <t>HUYỆN KON RẪY</t>
  </si>
  <si>
    <t>Tại thị trấn Đăk Rve, xã Tân Lập, xã Đắk Ruồng, xã Đăk Tờ Re</t>
  </si>
  <si>
    <t>Tại các xã còn lại</t>
  </si>
  <si>
    <t>Các xã còn lại</t>
  </si>
  <si>
    <t>HUYỆN IA H'DRAI</t>
  </si>
  <si>
    <t>Toàn bộ các xã</t>
  </si>
  <si>
    <t>HUYỆN KON PLÔNG</t>
  </si>
  <si>
    <t>Tại thị trấn Măng Đen và các xã Hiếu, Măng Cành, Pờ Ê</t>
  </si>
  <si>
    <t>Tại thị trấn Măng Đen và các xã Hiếu, Măng Cành, Đăk Tăng</t>
  </si>
  <si>
    <t>HUYỆN TU MƠ RÔNG</t>
  </si>
  <si>
    <t>Tại các xã Đăk Hà, Đăk Tờ Kan, Đăk Rơ Ông, Đăk Sao, Đăk Na</t>
  </si>
  <si>
    <t>Tại xã Đăk Hà, Đăk Tờ Kan, Đăk Rơ Ông, Đăk Sao, Đăk Na</t>
  </si>
  <si>
    <t>II</t>
  </si>
  <si>
    <t>III</t>
  </si>
  <si>
    <t>IV</t>
  </si>
  <si>
    <t>V</t>
  </si>
  <si>
    <t>VI</t>
  </si>
  <si>
    <t>VII</t>
  </si>
  <si>
    <t>VIII</t>
  </si>
  <si>
    <t>IX</t>
  </si>
  <si>
    <t>X</t>
  </si>
  <si>
    <t>Hệ số điều chỉnh giá đất năm 2024 (Lần)</t>
  </si>
  <si>
    <r>
      <t xml:space="preserve">Giá đất trong bảng giá đất hiện hành </t>
    </r>
    <r>
      <rPr>
        <b/>
        <i/>
        <sz val="11"/>
        <rFont val="Times New Roman"/>
        <family val="1"/>
      </rPr>
      <t>(Quyết định số 30/2019/QĐ-UBND ngày 31/12/2019 của UBND tỉnh)</t>
    </r>
  </si>
  <si>
    <r>
      <t xml:space="preserve">Hệ số điều chỉnh giá đất năm 2024 </t>
    </r>
    <r>
      <rPr>
        <b/>
        <i/>
        <sz val="11"/>
        <rFont val="Times New Roman"/>
        <family val="1"/>
      </rPr>
      <t>(Quyết định số 66/2023/QĐ-UBND ngày 20/12/2023 của UBND tỉnh)</t>
    </r>
  </si>
  <si>
    <t>Chính sách hỗ trợ theo quy định hiện hành (Lần)</t>
  </si>
  <si>
    <r>
      <t xml:space="preserve">Tiền hỗ trợ theo quy định hiện hành </t>
    </r>
    <r>
      <rPr>
        <b/>
        <i/>
        <sz val="11"/>
        <rFont val="Times New Roman"/>
        <family val="1"/>
      </rPr>
      <t>(Nghìn đồng/m2)</t>
    </r>
  </si>
  <si>
    <t>(7 = 5 x 6)</t>
  </si>
  <si>
    <t>Tổng giá đất và hỗ trợ (Nghìn đồng/m2)</t>
  </si>
  <si>
    <r>
      <t xml:space="preserve">Tổng giá đất và hỗ trợ </t>
    </r>
    <r>
      <rPr>
        <b/>
        <i/>
        <sz val="11"/>
        <rFont val="Times New Roman"/>
        <family val="1"/>
      </rPr>
      <t>(Nghìn đồng/m2)</t>
    </r>
  </si>
  <si>
    <t>(8 = 5 + 7)</t>
  </si>
  <si>
    <t>Dự kiến điều chỉnh từ 01/8/2024 đến 31/12/2024</t>
  </si>
  <si>
    <t>Giá đất trong bảng giá đất (Nghìn đồng/m2)</t>
  </si>
  <si>
    <t>Chính sách hỗ trợ (Lần)</t>
  </si>
  <si>
    <t>Tổng giá đất và hỗ trợ (Đồng/ ha)</t>
  </si>
  <si>
    <t>Đất chuyên trồng lúa</t>
  </si>
  <si>
    <t>PHỤ LỤC I: BẢNG  GIÁ ĐẤT TRỒNG LÚA NĂM 2024</t>
  </si>
  <si>
    <t>PHỤ LỤC II: BẢNG  GIÁ ĐẤT TRỒNG CÂY HÀNG  NĂM KHÁC 2024</t>
  </si>
  <si>
    <t>PHỤ LỤC III: BẢNG  GIÁ ĐẤT TRỒNG CÂY LÂU NĂM 2024</t>
  </si>
  <si>
    <t>PHỤ LỤC IV: BẢNG  GIÁ ĐẤT RỪNG SẢN XUẤT NĂM 2024</t>
  </si>
  <si>
    <t>PHỤ LỤC V: BẢNG  GIÁ ĐẤT NUÔI TRỒNG THUỶ SẢN NĂM 2024</t>
  </si>
  <si>
    <t>PHỤ LỤC I: BẢNG GIÁ ĐẤT ĐỐI VỚI CÁC LOẠI ĐẤT ĐƯỢC QUY ĐỊNH TẠI QUYẾT ĐỊNH SỐ 49/2021/QĐ-UBND NGÀY 28/12/2021 CỦA UBND TỈNH KON TUM</t>
  </si>
  <si>
    <t>Giá đất đề nghị điều chỉnh năm 2024</t>
  </si>
  <si>
    <t>Tỷ lệ % so với bảng giá đất hiện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</si>
</sst>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
    <numFmt numFmtId="166" formatCode="0.0"/>
    <numFmt numFmtId="167" formatCode="0.000"/>
  </numFmts>
  <fonts count="15" x14ac:knownFonts="1">
    <font>
      <sz val="10"/>
      <name val="Arial"/>
    </font>
    <font>
      <b/>
      <sz val="12"/>
      <name val="Times New Roman"/>
      <family val="1"/>
    </font>
    <font>
      <sz val="12"/>
      <name val="Times New Roman"/>
      <family val="1"/>
    </font>
    <font>
      <sz val="10"/>
      <name val="Arial"/>
      <family val="2"/>
    </font>
    <font>
      <sz val="11"/>
      <name val="Times New Roman"/>
      <family val="1"/>
    </font>
    <font>
      <b/>
      <sz val="11"/>
      <name val="Times New Roman"/>
      <family val="1"/>
    </font>
    <font>
      <i/>
      <sz val="11"/>
      <name val="Times New Roman"/>
      <family val="1"/>
    </font>
    <font>
      <i/>
      <sz val="12"/>
      <name val="Times New Roman"/>
      <family val="1"/>
    </font>
    <font>
      <sz val="11"/>
      <color rgb="FF000000"/>
      <name val="Times New Roman"/>
      <family val="1"/>
    </font>
    <font>
      <sz val="11"/>
      <color rgb="FFFF0000"/>
      <name val="Times New Roman"/>
      <family val="1"/>
    </font>
    <font>
      <b/>
      <i/>
      <sz val="11"/>
      <name val="Times New Roman"/>
      <family val="1"/>
    </font>
    <font>
      <b/>
      <sz val="11"/>
      <color rgb="FFFF0000"/>
      <name val="Times New Roman"/>
      <family val="1"/>
    </font>
    <font>
      <sz val="10"/>
      <name val="Times New Roman"/>
      <family val="1"/>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98">
    <xf numFmtId="0" fontId="0" fillId="0" borderId="0" xfId="0"/>
    <xf numFmtId="0" fontId="2" fillId="0" borderId="0" xfId="0" applyFont="1"/>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 fillId="0" borderId="0" xfId="0" applyNumberFormat="1" applyFont="1"/>
    <xf numFmtId="0" fontId="6" fillId="0" borderId="0" xfId="0" applyFont="1" applyAlignment="1">
      <alignment horizontal="right" vertical="center"/>
    </xf>
    <xf numFmtId="2" fontId="2" fillId="0" borderId="0" xfId="0" applyNumberFormat="1" applyFont="1"/>
    <xf numFmtId="164" fontId="6" fillId="0" borderId="1" xfId="0" applyNumberFormat="1" applyFont="1" applyBorder="1" applyAlignment="1">
      <alignment horizontal="center" vertical="center" wrapText="1"/>
    </xf>
    <xf numFmtId="0" fontId="6" fillId="0" borderId="0" xfId="0" applyFont="1" applyAlignment="1">
      <alignment horizontal="right" vertical="center" wrapText="1"/>
    </xf>
    <xf numFmtId="0" fontId="2" fillId="0" borderId="0" xfId="0" applyFont="1" applyAlignment="1">
      <alignment vertical="center"/>
    </xf>
    <xf numFmtId="0" fontId="8" fillId="0" borderId="1" xfId="0" applyFont="1" applyBorder="1" applyAlignment="1">
      <alignment horizontal="justify" vertical="center" wrapText="1"/>
    </xf>
    <xf numFmtId="0" fontId="7" fillId="0" borderId="0" xfId="0" applyFont="1" applyAlignment="1">
      <alignment vertical="center" wrapText="1"/>
    </xf>
    <xf numFmtId="164" fontId="6" fillId="0" borderId="1" xfId="0" applyNumberFormat="1" applyFont="1" applyBorder="1" applyAlignment="1" applyProtection="1">
      <alignment horizontal="center" vertical="center" wrapText="1"/>
      <protection hidden="1"/>
    </xf>
    <xf numFmtId="0" fontId="4" fillId="0" borderId="1" xfId="0" applyFont="1" applyBorder="1" applyAlignment="1" applyProtection="1">
      <alignment vertical="center" wrapText="1"/>
      <protection hidden="1"/>
    </xf>
    <xf numFmtId="2" fontId="4" fillId="0" borderId="1" xfId="0" applyNumberFormat="1" applyFont="1" applyBorder="1" applyAlignment="1" applyProtection="1">
      <alignment horizontal="center" vertical="center" wrapText="1"/>
      <protection hidden="1"/>
    </xf>
    <xf numFmtId="0" fontId="4" fillId="0" borderId="1" xfId="0" applyFont="1" applyBorder="1" applyAlignment="1" applyProtection="1">
      <alignment horizontal="justify" vertical="center" wrapText="1"/>
      <protection hidden="1"/>
    </xf>
    <xf numFmtId="0" fontId="4"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wrapText="1"/>
      <protection hidden="1"/>
    </xf>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horizontal="center"/>
      <protection locked="0"/>
    </xf>
    <xf numFmtId="0" fontId="6" fillId="0" borderId="0" xfId="0"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1" fillId="0" borderId="1" xfId="0" applyFont="1" applyBorder="1" applyAlignment="1" applyProtection="1">
      <alignment horizontal="center"/>
      <protection hidden="1"/>
    </xf>
    <xf numFmtId="164" fontId="5" fillId="0" borderId="1" xfId="0" applyNumberFormat="1" applyFont="1" applyBorder="1" applyAlignment="1" applyProtection="1">
      <alignment vertical="center" wrapText="1"/>
      <protection hidden="1"/>
    </xf>
    <xf numFmtId="0" fontId="4" fillId="0" borderId="1" xfId="0" applyFont="1" applyBorder="1" applyAlignment="1" applyProtection="1">
      <alignment horizontal="left" vertical="center" wrapText="1"/>
      <protection hidden="1"/>
    </xf>
    <xf numFmtId="2" fontId="4" fillId="0" borderId="1" xfId="0" applyNumberFormat="1" applyFont="1" applyBorder="1" applyAlignment="1">
      <alignment horizontal="center" vertical="center" wrapText="1"/>
    </xf>
    <xf numFmtId="2" fontId="4" fillId="0" borderId="1"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vertical="center"/>
      <protection hidden="1"/>
    </xf>
    <xf numFmtId="0" fontId="4"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165"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hidden="1"/>
    </xf>
    <xf numFmtId="167" fontId="2" fillId="0" borderId="1" xfId="0" applyNumberFormat="1" applyFont="1" applyBorder="1" applyAlignment="1" applyProtection="1">
      <alignment horizontal="center" vertical="center"/>
      <protection locked="0"/>
    </xf>
    <xf numFmtId="166" fontId="2" fillId="0" borderId="1" xfId="0" applyNumberFormat="1" applyFont="1" applyBorder="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right"/>
      <protection locked="0"/>
    </xf>
    <xf numFmtId="164" fontId="6" fillId="0" borderId="1" xfId="0" applyNumberFormat="1" applyFont="1" applyBorder="1" applyAlignment="1" applyProtection="1">
      <alignment horizontal="right" vertical="center" wrapText="1"/>
      <protection hidden="1"/>
    </xf>
    <xf numFmtId="0" fontId="4" fillId="0" borderId="1" xfId="0" applyFont="1" applyBorder="1" applyAlignment="1" applyProtection="1">
      <alignment horizontal="right"/>
      <protection locked="0"/>
    </xf>
    <xf numFmtId="3" fontId="5" fillId="0" borderId="1" xfId="0" applyNumberFormat="1" applyFont="1" applyBorder="1" applyAlignment="1" applyProtection="1">
      <alignment horizontal="right"/>
      <protection locked="0"/>
    </xf>
    <xf numFmtId="0" fontId="2" fillId="0" borderId="0" xfId="0" applyFont="1" applyAlignment="1" applyProtection="1">
      <alignment horizontal="right" vertical="center"/>
      <protection locked="0"/>
    </xf>
    <xf numFmtId="0" fontId="4" fillId="0" borderId="1" xfId="0" applyFont="1" applyBorder="1" applyAlignment="1" applyProtection="1">
      <alignment horizontal="right" vertical="center"/>
      <protection locked="0"/>
    </xf>
    <xf numFmtId="3" fontId="5" fillId="0" borderId="1" xfId="0" applyNumberFormat="1" applyFont="1" applyBorder="1" applyAlignment="1" applyProtection="1">
      <alignment horizontal="right" vertical="center"/>
      <protection locked="0"/>
    </xf>
    <xf numFmtId="165"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165" fontId="4" fillId="0" borderId="2" xfId="0" applyNumberFormat="1" applyFont="1" applyBorder="1" applyAlignment="1" applyProtection="1">
      <alignment horizontal="center" vertical="center" wrapText="1"/>
      <protection hidden="1"/>
    </xf>
    <xf numFmtId="0" fontId="4" fillId="0" borderId="0" xfId="0" applyFont="1" applyAlignment="1" applyProtection="1">
      <alignment horizont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protection hidden="1"/>
    </xf>
    <xf numFmtId="0" fontId="4" fillId="0" borderId="0" xfId="0" applyFont="1" applyAlignment="1" applyProtection="1">
      <alignment horizontal="center" vertical="center"/>
      <protection locked="0"/>
    </xf>
    <xf numFmtId="2" fontId="4" fillId="0" borderId="1" xfId="0" applyNumberFormat="1" applyFont="1" applyBorder="1" applyAlignment="1" applyProtection="1">
      <alignment horizontal="center"/>
      <protection locked="0"/>
    </xf>
    <xf numFmtId="0" fontId="2" fillId="2" borderId="0" xfId="0" applyFont="1" applyFill="1" applyAlignment="1" applyProtection="1">
      <alignment horizontal="center" vertical="center"/>
      <protection hidden="1"/>
    </xf>
    <xf numFmtId="164" fontId="6" fillId="2" borderId="1" xfId="0" applyNumberFormat="1" applyFont="1" applyFill="1" applyBorder="1" applyAlignment="1" applyProtection="1">
      <alignment horizontal="center" vertical="center" wrapText="1"/>
      <protection hidden="1"/>
    </xf>
    <xf numFmtId="2" fontId="4" fillId="2" borderId="1" xfId="0" applyNumberFormat="1" applyFont="1" applyFill="1" applyBorder="1" applyAlignment="1" applyProtection="1">
      <alignment horizontal="center" vertical="center" wrapText="1"/>
      <protection locked="0"/>
    </xf>
    <xf numFmtId="2" fontId="4" fillId="2" borderId="1" xfId="0" applyNumberFormat="1" applyFont="1" applyFill="1" applyBorder="1" applyAlignment="1">
      <alignment horizontal="center" vertical="center" wrapText="1"/>
    </xf>
    <xf numFmtId="164" fontId="5" fillId="2" borderId="1" xfId="0" applyNumberFormat="1" applyFont="1" applyFill="1" applyBorder="1" applyAlignment="1" applyProtection="1">
      <alignment horizontal="center" vertical="center" wrapText="1"/>
      <protection hidden="1"/>
    </xf>
    <xf numFmtId="164" fontId="5" fillId="2" borderId="1" xfId="0" applyNumberFormat="1"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locked="0"/>
    </xf>
    <xf numFmtId="0" fontId="4" fillId="0" borderId="1" xfId="0"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protection locked="0"/>
    </xf>
    <xf numFmtId="3" fontId="4"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vertical="center" wrapText="1"/>
      <protection hidden="1"/>
    </xf>
    <xf numFmtId="164" fontId="5" fillId="0" borderId="1" xfId="0" applyNumberFormat="1" applyFont="1" applyBorder="1" applyAlignment="1" applyProtection="1">
      <alignment horizontal="left" vertical="center" wrapText="1"/>
      <protection hidden="1"/>
    </xf>
    <xf numFmtId="0" fontId="5"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hidden="1"/>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5" fillId="0" borderId="2" xfId="0" applyNumberFormat="1" applyFont="1" applyBorder="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164" fontId="5" fillId="0" borderId="3" xfId="0" applyNumberFormat="1" applyFont="1" applyBorder="1" applyAlignment="1" applyProtection="1">
      <alignment horizontal="left" vertical="center" wrapText="1"/>
      <protection hidden="1"/>
    </xf>
    <xf numFmtId="0" fontId="7"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2" fillId="3" borderId="6"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4" fillId="0" borderId="1" xfId="0" applyFont="1" applyBorder="1" applyAlignment="1" applyProtection="1">
      <alignment horizontal="center"/>
      <protection locked="0"/>
    </xf>
    <xf numFmtId="9" fontId="4" fillId="0" borderId="1" xfId="0" applyNumberFormat="1" applyFont="1" applyBorder="1" applyAlignment="1" applyProtection="1">
      <alignment horizontal="center"/>
      <protection locked="0"/>
    </xf>
    <xf numFmtId="0" fontId="4" fillId="3" borderId="6"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2" fillId="0" borderId="1" xfId="0" applyFont="1" applyBorder="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7FBA-08DF-45E5-80B9-E5046C0F7C9C}">
  <dimension ref="A1:M71"/>
  <sheetViews>
    <sheetView showZeros="0" zoomScaleNormal="100" zoomScaleSheetLayoutView="100" workbookViewId="0">
      <selection activeCell="M3" sqref="M3:M4"/>
    </sheetView>
  </sheetViews>
  <sheetFormatPr defaultColWidth="9.1796875" defaultRowHeight="15.5" x14ac:dyDescent="0.35"/>
  <cols>
    <col min="1" max="1" width="5.90625" style="22" customWidth="1"/>
    <col min="2" max="2" width="27.90625" style="20" customWidth="1"/>
    <col min="3" max="3" width="21.90625" style="20" customWidth="1"/>
    <col min="4" max="4" width="19.6328125" style="67" customWidth="1"/>
    <col min="5" max="5" width="13.1796875" style="32" customWidth="1"/>
    <col min="6" max="6" width="9.453125" style="32" hidden="1" customWidth="1"/>
    <col min="7" max="7" width="10.81640625" style="32" hidden="1" customWidth="1"/>
    <col min="8" max="8" width="9.6328125" style="32" hidden="1" customWidth="1"/>
    <col min="9" max="9" width="11.1796875" style="32" hidden="1" customWidth="1"/>
    <col min="10" max="10" width="8.90625" style="32" hidden="1" customWidth="1"/>
    <col min="11" max="11" width="10.81640625" style="32" hidden="1" customWidth="1"/>
    <col min="12" max="12" width="13.90625" style="46" hidden="1" customWidth="1"/>
    <col min="13" max="13" width="9.1796875" style="22"/>
    <col min="14" max="16384" width="9.1796875" style="20"/>
  </cols>
  <sheetData>
    <row r="1" spans="1:13" ht="18.5" customHeight="1" x14ac:dyDescent="0.35">
      <c r="A1" s="79" t="s">
        <v>76</v>
      </c>
      <c r="B1" s="79"/>
      <c r="C1" s="79"/>
      <c r="D1" s="79"/>
      <c r="E1" s="79"/>
      <c r="F1" s="79"/>
      <c r="G1" s="79"/>
      <c r="H1" s="79"/>
      <c r="I1" s="79"/>
      <c r="J1" s="79"/>
      <c r="K1" s="79"/>
    </row>
    <row r="2" spans="1:13" x14ac:dyDescent="0.35">
      <c r="A2" s="23"/>
      <c r="B2" s="24"/>
      <c r="C2" s="24"/>
      <c r="D2" s="61"/>
    </row>
    <row r="3" spans="1:13" s="21" customFormat="1" ht="46.5" customHeight="1" x14ac:dyDescent="0.3">
      <c r="A3" s="76" t="s">
        <v>0</v>
      </c>
      <c r="B3" s="76" t="s">
        <v>1</v>
      </c>
      <c r="C3" s="76" t="s">
        <v>63</v>
      </c>
      <c r="D3" s="77" t="s">
        <v>64</v>
      </c>
      <c r="E3" s="78" t="s">
        <v>82</v>
      </c>
      <c r="F3" s="83" t="s">
        <v>65</v>
      </c>
      <c r="G3" s="83" t="s">
        <v>66</v>
      </c>
      <c r="H3" s="83" t="s">
        <v>69</v>
      </c>
      <c r="I3" s="80" t="s">
        <v>71</v>
      </c>
      <c r="J3" s="81"/>
      <c r="K3" s="81"/>
      <c r="L3" s="82"/>
      <c r="M3" s="91" t="s">
        <v>83</v>
      </c>
    </row>
    <row r="4" spans="1:13" s="21" customFormat="1" ht="54" customHeight="1" x14ac:dyDescent="0.3">
      <c r="A4" s="76"/>
      <c r="B4" s="76"/>
      <c r="C4" s="76"/>
      <c r="D4" s="77"/>
      <c r="E4" s="78"/>
      <c r="F4" s="83"/>
      <c r="G4" s="83"/>
      <c r="H4" s="83"/>
      <c r="I4" s="33" t="s">
        <v>72</v>
      </c>
      <c r="J4" s="33" t="s">
        <v>73</v>
      </c>
      <c r="K4" s="33" t="s">
        <v>68</v>
      </c>
      <c r="L4" s="34" t="s">
        <v>74</v>
      </c>
      <c r="M4" s="92"/>
    </row>
    <row r="5" spans="1:13" s="21" customFormat="1" ht="14" x14ac:dyDescent="0.3">
      <c r="A5" s="13">
        <v>1</v>
      </c>
      <c r="B5" s="13">
        <v>2</v>
      </c>
      <c r="C5" s="13">
        <v>3</v>
      </c>
      <c r="D5" s="62">
        <v>4</v>
      </c>
      <c r="E5" s="62">
        <v>5</v>
      </c>
      <c r="F5" s="13">
        <v>6</v>
      </c>
      <c r="G5" s="13" t="s">
        <v>67</v>
      </c>
      <c r="H5" s="31" t="s">
        <v>70</v>
      </c>
      <c r="I5" s="13">
        <v>9</v>
      </c>
      <c r="J5" s="13">
        <v>10</v>
      </c>
      <c r="K5" s="13">
        <v>11</v>
      </c>
      <c r="L5" s="47">
        <v>12</v>
      </c>
      <c r="M5" s="62">
        <v>6</v>
      </c>
    </row>
    <row r="6" spans="1:13" s="21" customFormat="1" ht="14" x14ac:dyDescent="0.3">
      <c r="A6" s="19" t="s">
        <v>2</v>
      </c>
      <c r="B6" s="75" t="s">
        <v>9</v>
      </c>
      <c r="C6" s="75"/>
      <c r="D6" s="75"/>
      <c r="E6" s="31"/>
      <c r="F6" s="31"/>
      <c r="G6" s="31"/>
      <c r="H6" s="31"/>
      <c r="I6" s="31"/>
      <c r="J6" s="31"/>
      <c r="K6" s="31"/>
      <c r="L6" s="48"/>
      <c r="M6" s="93"/>
    </row>
    <row r="7" spans="1:13" s="21" customFormat="1" ht="14" x14ac:dyDescent="0.3">
      <c r="A7" s="18">
        <v>1</v>
      </c>
      <c r="B7" s="75" t="s">
        <v>7</v>
      </c>
      <c r="C7" s="75"/>
      <c r="D7" s="75"/>
      <c r="E7" s="31"/>
      <c r="F7" s="31"/>
      <c r="G7" s="31"/>
      <c r="H7" s="31"/>
      <c r="I7" s="31"/>
      <c r="J7" s="31"/>
      <c r="K7" s="31"/>
      <c r="L7" s="48"/>
      <c r="M7" s="93"/>
    </row>
    <row r="8" spans="1:13" s="21" customFormat="1" ht="14" x14ac:dyDescent="0.3">
      <c r="A8" s="17" t="s">
        <v>3</v>
      </c>
      <c r="B8" s="14" t="s">
        <v>75</v>
      </c>
      <c r="C8" s="74">
        <v>39</v>
      </c>
      <c r="D8" s="63">
        <v>2.2999999999999998</v>
      </c>
      <c r="E8" s="70">
        <f>C8*1.4</f>
        <v>54.599999999999994</v>
      </c>
      <c r="F8" s="37">
        <v>3</v>
      </c>
      <c r="G8" s="36">
        <f>C8*F8</f>
        <v>117</v>
      </c>
      <c r="H8" s="38">
        <f>E8+G8</f>
        <v>171.6</v>
      </c>
      <c r="I8" s="36">
        <f>E8</f>
        <v>54.599999999999994</v>
      </c>
      <c r="J8" s="37">
        <v>2</v>
      </c>
      <c r="K8" s="38">
        <f>I8+I8*J8</f>
        <v>163.79999999999998</v>
      </c>
      <c r="L8" s="49">
        <f>(K8*1000)*10000</f>
        <v>1637999999.9999998</v>
      </c>
      <c r="M8" s="94">
        <f>(E8-C8)/C8</f>
        <v>0.39999999999999986</v>
      </c>
    </row>
    <row r="9" spans="1:13" s="21" customFormat="1" ht="14" x14ac:dyDescent="0.3">
      <c r="A9" s="17" t="s">
        <v>4</v>
      </c>
      <c r="B9" s="14" t="s">
        <v>40</v>
      </c>
      <c r="C9" s="17">
        <v>28</v>
      </c>
      <c r="D9" s="63">
        <v>2.2000000000000002</v>
      </c>
      <c r="E9" s="70">
        <f t="shared" ref="E9:E71" si="0">C9*1.4</f>
        <v>39.199999999999996</v>
      </c>
      <c r="F9" s="37">
        <v>3</v>
      </c>
      <c r="G9" s="36">
        <f t="shared" ref="G9:G68" si="1">C9*F9</f>
        <v>84</v>
      </c>
      <c r="H9" s="38">
        <f t="shared" ref="H9:H68" si="2">E9+G9</f>
        <v>123.19999999999999</v>
      </c>
      <c r="I9" s="36">
        <f t="shared" ref="I9:I68" si="3">E9</f>
        <v>39.199999999999996</v>
      </c>
      <c r="J9" s="37">
        <v>2</v>
      </c>
      <c r="K9" s="38">
        <f t="shared" ref="K9:K68" si="4">I9+I9*J9</f>
        <v>117.6</v>
      </c>
      <c r="L9" s="49">
        <f t="shared" ref="L9:L68" si="5">(K9*1000)*10000</f>
        <v>1176000000</v>
      </c>
      <c r="M9" s="94">
        <f t="shared" ref="M9:M71" si="6">(E9-C9)/C9</f>
        <v>0.39999999999999986</v>
      </c>
    </row>
    <row r="10" spans="1:13" s="21" customFormat="1" ht="14" x14ac:dyDescent="0.3">
      <c r="A10" s="18">
        <v>2</v>
      </c>
      <c r="B10" s="75" t="s">
        <v>8</v>
      </c>
      <c r="C10" s="75"/>
      <c r="D10" s="75"/>
      <c r="E10" s="70">
        <f t="shared" si="0"/>
        <v>0</v>
      </c>
      <c r="F10" s="37"/>
      <c r="G10" s="36">
        <f t="shared" si="1"/>
        <v>0</v>
      </c>
      <c r="H10" s="38">
        <f t="shared" si="2"/>
        <v>0</v>
      </c>
      <c r="I10" s="36">
        <f t="shared" si="3"/>
        <v>0</v>
      </c>
      <c r="J10" s="37">
        <v>0</v>
      </c>
      <c r="K10" s="38">
        <f t="shared" si="4"/>
        <v>0</v>
      </c>
      <c r="L10" s="49">
        <f t="shared" si="5"/>
        <v>0</v>
      </c>
      <c r="M10" s="94"/>
    </row>
    <row r="11" spans="1:13" s="21" customFormat="1" ht="14" x14ac:dyDescent="0.3">
      <c r="A11" s="17" t="s">
        <v>3</v>
      </c>
      <c r="B11" s="14" t="s">
        <v>75</v>
      </c>
      <c r="C11" s="17">
        <v>38</v>
      </c>
      <c r="D11" s="63">
        <v>2.1</v>
      </c>
      <c r="E11" s="70">
        <f t="shared" si="0"/>
        <v>53.199999999999996</v>
      </c>
      <c r="F11" s="37">
        <v>3</v>
      </c>
      <c r="G11" s="36">
        <f t="shared" si="1"/>
        <v>114</v>
      </c>
      <c r="H11" s="38">
        <f t="shared" si="2"/>
        <v>167.2</v>
      </c>
      <c r="I11" s="36">
        <f t="shared" si="3"/>
        <v>53.199999999999996</v>
      </c>
      <c r="J11" s="37">
        <v>2</v>
      </c>
      <c r="K11" s="38">
        <f t="shared" si="4"/>
        <v>159.6</v>
      </c>
      <c r="L11" s="49">
        <f t="shared" si="5"/>
        <v>1596000000</v>
      </c>
      <c r="M11" s="94">
        <f t="shared" si="6"/>
        <v>0.39999999999999991</v>
      </c>
    </row>
    <row r="12" spans="1:13" x14ac:dyDescent="0.35">
      <c r="A12" s="17" t="s">
        <v>4</v>
      </c>
      <c r="B12" s="14" t="s">
        <v>40</v>
      </c>
      <c r="C12" s="17">
        <v>26</v>
      </c>
      <c r="D12" s="63">
        <v>2.1</v>
      </c>
      <c r="E12" s="70">
        <f t="shared" si="0"/>
        <v>36.4</v>
      </c>
      <c r="F12" s="37">
        <v>3</v>
      </c>
      <c r="G12" s="36">
        <f t="shared" si="1"/>
        <v>78</v>
      </c>
      <c r="H12" s="38">
        <f t="shared" si="2"/>
        <v>114.4</v>
      </c>
      <c r="I12" s="36">
        <f t="shared" si="3"/>
        <v>36.4</v>
      </c>
      <c r="J12" s="37">
        <v>2</v>
      </c>
      <c r="K12" s="38">
        <f t="shared" si="4"/>
        <v>109.19999999999999</v>
      </c>
      <c r="L12" s="49">
        <f t="shared" si="5"/>
        <v>1091999999.9999998</v>
      </c>
      <c r="M12" s="94">
        <f t="shared" si="6"/>
        <v>0.39999999999999997</v>
      </c>
    </row>
    <row r="13" spans="1:13" x14ac:dyDescent="0.35">
      <c r="A13" s="19" t="s">
        <v>53</v>
      </c>
      <c r="B13" s="75" t="s">
        <v>25</v>
      </c>
      <c r="C13" s="75"/>
      <c r="D13" s="75"/>
      <c r="E13" s="70">
        <f t="shared" si="0"/>
        <v>0</v>
      </c>
      <c r="F13" s="37"/>
      <c r="G13" s="36">
        <f t="shared" si="1"/>
        <v>0</v>
      </c>
      <c r="H13" s="38">
        <f t="shared" si="2"/>
        <v>0</v>
      </c>
      <c r="I13" s="36">
        <f t="shared" si="3"/>
        <v>0</v>
      </c>
      <c r="J13" s="37">
        <v>2</v>
      </c>
      <c r="K13" s="38">
        <f t="shared" si="4"/>
        <v>0</v>
      </c>
      <c r="L13" s="49">
        <f t="shared" si="5"/>
        <v>0</v>
      </c>
      <c r="M13" s="94"/>
    </row>
    <row r="14" spans="1:13" x14ac:dyDescent="0.35">
      <c r="A14" s="18">
        <v>1</v>
      </c>
      <c r="B14" s="75" t="s">
        <v>26</v>
      </c>
      <c r="C14" s="75"/>
      <c r="D14" s="75"/>
      <c r="E14" s="70">
        <f t="shared" si="0"/>
        <v>0</v>
      </c>
      <c r="F14" s="37"/>
      <c r="G14" s="36">
        <f t="shared" si="1"/>
        <v>0</v>
      </c>
      <c r="H14" s="38">
        <f t="shared" si="2"/>
        <v>0</v>
      </c>
      <c r="I14" s="36">
        <f t="shared" si="3"/>
        <v>0</v>
      </c>
      <c r="J14" s="37">
        <v>0</v>
      </c>
      <c r="K14" s="38">
        <f t="shared" si="4"/>
        <v>0</v>
      </c>
      <c r="L14" s="49">
        <f t="shared" si="5"/>
        <v>0</v>
      </c>
      <c r="M14" s="94"/>
    </row>
    <row r="15" spans="1:13" x14ac:dyDescent="0.35">
      <c r="A15" s="17" t="s">
        <v>3</v>
      </c>
      <c r="B15" s="14" t="s">
        <v>75</v>
      </c>
      <c r="C15" s="17">
        <v>30</v>
      </c>
      <c r="D15" s="64">
        <v>1.7</v>
      </c>
      <c r="E15" s="70">
        <f t="shared" si="0"/>
        <v>42</v>
      </c>
      <c r="F15" s="37">
        <v>3</v>
      </c>
      <c r="G15" s="36">
        <f t="shared" si="1"/>
        <v>90</v>
      </c>
      <c r="H15" s="38">
        <f t="shared" si="2"/>
        <v>132</v>
      </c>
      <c r="I15" s="36">
        <f t="shared" si="3"/>
        <v>42</v>
      </c>
      <c r="J15" s="37">
        <v>2</v>
      </c>
      <c r="K15" s="38">
        <f t="shared" si="4"/>
        <v>126</v>
      </c>
      <c r="L15" s="49">
        <f t="shared" si="5"/>
        <v>1260000000</v>
      </c>
      <c r="M15" s="94">
        <f t="shared" si="6"/>
        <v>0.4</v>
      </c>
    </row>
    <row r="16" spans="1:13" x14ac:dyDescent="0.35">
      <c r="A16" s="17" t="s">
        <v>4</v>
      </c>
      <c r="B16" s="14" t="s">
        <v>40</v>
      </c>
      <c r="C16" s="17">
        <v>21</v>
      </c>
      <c r="D16" s="64">
        <v>1.7</v>
      </c>
      <c r="E16" s="70">
        <f t="shared" si="0"/>
        <v>29.4</v>
      </c>
      <c r="F16" s="37">
        <v>3</v>
      </c>
      <c r="G16" s="36">
        <f t="shared" si="1"/>
        <v>63</v>
      </c>
      <c r="H16" s="38">
        <f t="shared" si="2"/>
        <v>92.4</v>
      </c>
      <c r="I16" s="36">
        <f t="shared" si="3"/>
        <v>29.4</v>
      </c>
      <c r="J16" s="37">
        <v>2</v>
      </c>
      <c r="K16" s="38">
        <f t="shared" si="4"/>
        <v>88.199999999999989</v>
      </c>
      <c r="L16" s="49">
        <f t="shared" si="5"/>
        <v>881999999.99999988</v>
      </c>
      <c r="M16" s="94">
        <f t="shared" si="6"/>
        <v>0.39999999999999991</v>
      </c>
    </row>
    <row r="17" spans="1:13" x14ac:dyDescent="0.35">
      <c r="A17" s="18">
        <v>2</v>
      </c>
      <c r="B17" s="75" t="s">
        <v>5</v>
      </c>
      <c r="C17" s="75"/>
      <c r="D17" s="75"/>
      <c r="E17" s="70">
        <f t="shared" si="0"/>
        <v>0</v>
      </c>
      <c r="F17" s="37"/>
      <c r="G17" s="36">
        <f t="shared" si="1"/>
        <v>0</v>
      </c>
      <c r="H17" s="38">
        <f t="shared" si="2"/>
        <v>0</v>
      </c>
      <c r="I17" s="36">
        <f t="shared" si="3"/>
        <v>0</v>
      </c>
      <c r="J17" s="37">
        <v>0</v>
      </c>
      <c r="K17" s="38">
        <f t="shared" si="4"/>
        <v>0</v>
      </c>
      <c r="L17" s="49">
        <f t="shared" si="5"/>
        <v>0</v>
      </c>
      <c r="M17" s="94"/>
    </row>
    <row r="18" spans="1:13" x14ac:dyDescent="0.35">
      <c r="A18" s="17" t="s">
        <v>3</v>
      </c>
      <c r="B18" s="14" t="s">
        <v>75</v>
      </c>
      <c r="C18" s="17">
        <v>29</v>
      </c>
      <c r="D18" s="64">
        <v>1.7</v>
      </c>
      <c r="E18" s="70">
        <f t="shared" si="0"/>
        <v>40.599999999999994</v>
      </c>
      <c r="F18" s="37">
        <v>3</v>
      </c>
      <c r="G18" s="36">
        <f t="shared" si="1"/>
        <v>87</v>
      </c>
      <c r="H18" s="38">
        <f t="shared" si="2"/>
        <v>127.6</v>
      </c>
      <c r="I18" s="36">
        <f t="shared" si="3"/>
        <v>40.599999999999994</v>
      </c>
      <c r="J18" s="37">
        <v>2</v>
      </c>
      <c r="K18" s="38">
        <f t="shared" si="4"/>
        <v>121.79999999999998</v>
      </c>
      <c r="L18" s="49">
        <f t="shared" si="5"/>
        <v>1217999999.9999998</v>
      </c>
      <c r="M18" s="94">
        <f t="shared" si="6"/>
        <v>0.3999999999999998</v>
      </c>
    </row>
    <row r="19" spans="1:13" x14ac:dyDescent="0.35">
      <c r="A19" s="17" t="s">
        <v>4</v>
      </c>
      <c r="B19" s="14" t="s">
        <v>40</v>
      </c>
      <c r="C19" s="17">
        <v>20</v>
      </c>
      <c r="D19" s="64">
        <v>1.7</v>
      </c>
      <c r="E19" s="70">
        <f t="shared" si="0"/>
        <v>28</v>
      </c>
      <c r="F19" s="37">
        <v>3</v>
      </c>
      <c r="G19" s="36">
        <f t="shared" si="1"/>
        <v>60</v>
      </c>
      <c r="H19" s="38">
        <f t="shared" si="2"/>
        <v>88</v>
      </c>
      <c r="I19" s="36">
        <f t="shared" si="3"/>
        <v>28</v>
      </c>
      <c r="J19" s="37">
        <v>2</v>
      </c>
      <c r="K19" s="38">
        <f t="shared" si="4"/>
        <v>84</v>
      </c>
      <c r="L19" s="49">
        <f t="shared" si="5"/>
        <v>840000000</v>
      </c>
      <c r="M19" s="94">
        <f t="shared" si="6"/>
        <v>0.4</v>
      </c>
    </row>
    <row r="20" spans="1:13" ht="15.5" customHeight="1" x14ac:dyDescent="0.35">
      <c r="A20" s="25" t="s">
        <v>54</v>
      </c>
      <c r="B20" s="26" t="s">
        <v>27</v>
      </c>
      <c r="C20" s="26"/>
      <c r="D20" s="65"/>
      <c r="E20" s="70">
        <f t="shared" si="0"/>
        <v>0</v>
      </c>
      <c r="F20" s="37"/>
      <c r="G20" s="36">
        <f t="shared" si="1"/>
        <v>0</v>
      </c>
      <c r="H20" s="38">
        <f t="shared" si="2"/>
        <v>0</v>
      </c>
      <c r="I20" s="36">
        <f t="shared" si="3"/>
        <v>0</v>
      </c>
      <c r="J20" s="37">
        <v>0</v>
      </c>
      <c r="K20" s="38">
        <f t="shared" si="4"/>
        <v>0</v>
      </c>
      <c r="L20" s="49">
        <f t="shared" si="5"/>
        <v>0</v>
      </c>
      <c r="M20" s="94"/>
    </row>
    <row r="21" spans="1:13" x14ac:dyDescent="0.35">
      <c r="A21" s="18">
        <v>1</v>
      </c>
      <c r="B21" s="75" t="s">
        <v>26</v>
      </c>
      <c r="C21" s="75"/>
      <c r="D21" s="75"/>
      <c r="E21" s="70">
        <f t="shared" si="0"/>
        <v>0</v>
      </c>
      <c r="F21" s="37"/>
      <c r="G21" s="36">
        <f t="shared" si="1"/>
        <v>0</v>
      </c>
      <c r="H21" s="38">
        <f t="shared" si="2"/>
        <v>0</v>
      </c>
      <c r="I21" s="36">
        <f t="shared" si="3"/>
        <v>0</v>
      </c>
      <c r="J21" s="37">
        <v>0</v>
      </c>
      <c r="K21" s="38">
        <f t="shared" si="4"/>
        <v>0</v>
      </c>
      <c r="L21" s="49">
        <f t="shared" si="5"/>
        <v>0</v>
      </c>
      <c r="M21" s="94"/>
    </row>
    <row r="22" spans="1:13" x14ac:dyDescent="0.35">
      <c r="A22" s="17" t="s">
        <v>3</v>
      </c>
      <c r="B22" s="14" t="s">
        <v>75</v>
      </c>
      <c r="C22" s="17">
        <v>27</v>
      </c>
      <c r="D22" s="64">
        <v>1.8</v>
      </c>
      <c r="E22" s="70">
        <f t="shared" si="0"/>
        <v>37.799999999999997</v>
      </c>
      <c r="F22" s="37">
        <v>3</v>
      </c>
      <c r="G22" s="36">
        <f t="shared" si="1"/>
        <v>81</v>
      </c>
      <c r="H22" s="38">
        <f t="shared" si="2"/>
        <v>118.8</v>
      </c>
      <c r="I22" s="36">
        <f t="shared" si="3"/>
        <v>37.799999999999997</v>
      </c>
      <c r="J22" s="37">
        <v>2</v>
      </c>
      <c r="K22" s="38">
        <f t="shared" si="4"/>
        <v>113.39999999999999</v>
      </c>
      <c r="L22" s="49">
        <f t="shared" si="5"/>
        <v>1133999999.9999998</v>
      </c>
      <c r="M22" s="94">
        <f t="shared" si="6"/>
        <v>0.39999999999999991</v>
      </c>
    </row>
    <row r="23" spans="1:13" x14ac:dyDescent="0.35">
      <c r="A23" s="17" t="s">
        <v>4</v>
      </c>
      <c r="B23" s="14" t="s">
        <v>40</v>
      </c>
      <c r="C23" s="17">
        <v>19</v>
      </c>
      <c r="D23" s="64">
        <v>1.7</v>
      </c>
      <c r="E23" s="70">
        <f t="shared" si="0"/>
        <v>26.599999999999998</v>
      </c>
      <c r="F23" s="37">
        <v>3</v>
      </c>
      <c r="G23" s="36">
        <f t="shared" si="1"/>
        <v>57</v>
      </c>
      <c r="H23" s="38">
        <f t="shared" si="2"/>
        <v>83.6</v>
      </c>
      <c r="I23" s="36">
        <f t="shared" si="3"/>
        <v>26.599999999999998</v>
      </c>
      <c r="J23" s="37">
        <v>2</v>
      </c>
      <c r="K23" s="38">
        <f t="shared" si="4"/>
        <v>79.8</v>
      </c>
      <c r="L23" s="49">
        <f t="shared" si="5"/>
        <v>798000000</v>
      </c>
      <c r="M23" s="94">
        <f t="shared" si="6"/>
        <v>0.39999999999999991</v>
      </c>
    </row>
    <row r="24" spans="1:13" x14ac:dyDescent="0.35">
      <c r="A24" s="18">
        <v>2</v>
      </c>
      <c r="B24" s="75" t="s">
        <v>5</v>
      </c>
      <c r="C24" s="75"/>
      <c r="D24" s="75"/>
      <c r="E24" s="70">
        <f t="shared" si="0"/>
        <v>0</v>
      </c>
      <c r="F24" s="37"/>
      <c r="G24" s="36">
        <f t="shared" si="1"/>
        <v>0</v>
      </c>
      <c r="H24" s="38">
        <f t="shared" si="2"/>
        <v>0</v>
      </c>
      <c r="I24" s="36">
        <f t="shared" si="3"/>
        <v>0</v>
      </c>
      <c r="J24" s="37">
        <v>0</v>
      </c>
      <c r="K24" s="38">
        <f t="shared" si="4"/>
        <v>0</v>
      </c>
      <c r="L24" s="49">
        <f t="shared" si="5"/>
        <v>0</v>
      </c>
      <c r="M24" s="94"/>
    </row>
    <row r="25" spans="1:13" x14ac:dyDescent="0.35">
      <c r="A25" s="17" t="s">
        <v>3</v>
      </c>
      <c r="B25" s="14" t="s">
        <v>75</v>
      </c>
      <c r="C25" s="17">
        <v>26</v>
      </c>
      <c r="D25" s="64">
        <v>1.75</v>
      </c>
      <c r="E25" s="70">
        <f t="shared" si="0"/>
        <v>36.4</v>
      </c>
      <c r="F25" s="37">
        <v>3</v>
      </c>
      <c r="G25" s="36">
        <f t="shared" si="1"/>
        <v>78</v>
      </c>
      <c r="H25" s="38">
        <f t="shared" si="2"/>
        <v>114.4</v>
      </c>
      <c r="I25" s="36">
        <f t="shared" si="3"/>
        <v>36.4</v>
      </c>
      <c r="J25" s="37">
        <v>2</v>
      </c>
      <c r="K25" s="38">
        <f t="shared" si="4"/>
        <v>109.19999999999999</v>
      </c>
      <c r="L25" s="49">
        <f t="shared" si="5"/>
        <v>1091999999.9999998</v>
      </c>
      <c r="M25" s="94">
        <f t="shared" si="6"/>
        <v>0.39999999999999997</v>
      </c>
    </row>
    <row r="26" spans="1:13" x14ac:dyDescent="0.35">
      <c r="A26" s="17" t="s">
        <v>4</v>
      </c>
      <c r="B26" s="14" t="s">
        <v>40</v>
      </c>
      <c r="C26" s="17">
        <v>18</v>
      </c>
      <c r="D26" s="64">
        <v>1.65</v>
      </c>
      <c r="E26" s="70">
        <f t="shared" si="0"/>
        <v>25.2</v>
      </c>
      <c r="F26" s="37">
        <v>3</v>
      </c>
      <c r="G26" s="36">
        <f t="shared" si="1"/>
        <v>54</v>
      </c>
      <c r="H26" s="38">
        <f t="shared" si="2"/>
        <v>79.2</v>
      </c>
      <c r="I26" s="36">
        <f t="shared" si="3"/>
        <v>25.2</v>
      </c>
      <c r="J26" s="37">
        <v>2</v>
      </c>
      <c r="K26" s="38">
        <f t="shared" si="4"/>
        <v>75.599999999999994</v>
      </c>
      <c r="L26" s="49">
        <f t="shared" si="5"/>
        <v>756000000</v>
      </c>
      <c r="M26" s="94">
        <f t="shared" si="6"/>
        <v>0.39999999999999997</v>
      </c>
    </row>
    <row r="27" spans="1:13" x14ac:dyDescent="0.35">
      <c r="A27" s="19" t="s">
        <v>55</v>
      </c>
      <c r="B27" s="75" t="s">
        <v>28</v>
      </c>
      <c r="C27" s="75"/>
      <c r="D27" s="75"/>
      <c r="E27" s="70">
        <f t="shared" si="0"/>
        <v>0</v>
      </c>
      <c r="F27" s="37"/>
      <c r="G27" s="36">
        <f t="shared" si="1"/>
        <v>0</v>
      </c>
      <c r="H27" s="38">
        <f t="shared" si="2"/>
        <v>0</v>
      </c>
      <c r="I27" s="36">
        <f t="shared" si="3"/>
        <v>0</v>
      </c>
      <c r="J27" s="37">
        <v>0</v>
      </c>
      <c r="K27" s="38">
        <f t="shared" si="4"/>
        <v>0</v>
      </c>
      <c r="L27" s="49">
        <f t="shared" si="5"/>
        <v>0</v>
      </c>
      <c r="M27" s="94"/>
    </row>
    <row r="28" spans="1:13" x14ac:dyDescent="0.35">
      <c r="A28" s="18">
        <v>1</v>
      </c>
      <c r="B28" s="75" t="s">
        <v>29</v>
      </c>
      <c r="C28" s="75"/>
      <c r="D28" s="75"/>
      <c r="E28" s="70">
        <f t="shared" si="0"/>
        <v>0</v>
      </c>
      <c r="F28" s="37"/>
      <c r="G28" s="36">
        <f t="shared" si="1"/>
        <v>0</v>
      </c>
      <c r="H28" s="38">
        <f t="shared" si="2"/>
        <v>0</v>
      </c>
      <c r="I28" s="36">
        <f t="shared" si="3"/>
        <v>0</v>
      </c>
      <c r="J28" s="37">
        <v>0</v>
      </c>
      <c r="K28" s="38">
        <f t="shared" si="4"/>
        <v>0</v>
      </c>
      <c r="L28" s="49">
        <f t="shared" si="5"/>
        <v>0</v>
      </c>
      <c r="M28" s="94"/>
    </row>
    <row r="29" spans="1:13" x14ac:dyDescent="0.35">
      <c r="A29" s="17" t="s">
        <v>3</v>
      </c>
      <c r="B29" s="14" t="s">
        <v>75</v>
      </c>
      <c r="C29" s="17">
        <v>24</v>
      </c>
      <c r="D29" s="63">
        <v>2.5</v>
      </c>
      <c r="E29" s="70">
        <f t="shared" si="0"/>
        <v>33.599999999999994</v>
      </c>
      <c r="F29" s="37">
        <v>3</v>
      </c>
      <c r="G29" s="36">
        <f t="shared" si="1"/>
        <v>72</v>
      </c>
      <c r="H29" s="38">
        <f t="shared" si="2"/>
        <v>105.6</v>
      </c>
      <c r="I29" s="36">
        <f t="shared" si="3"/>
        <v>33.599999999999994</v>
      </c>
      <c r="J29" s="37">
        <v>2</v>
      </c>
      <c r="K29" s="38">
        <f t="shared" si="4"/>
        <v>100.79999999999998</v>
      </c>
      <c r="L29" s="49">
        <f t="shared" si="5"/>
        <v>1007999999.9999999</v>
      </c>
      <c r="M29" s="94">
        <f t="shared" si="6"/>
        <v>0.39999999999999974</v>
      </c>
    </row>
    <row r="30" spans="1:13" x14ac:dyDescent="0.35">
      <c r="A30" s="17" t="s">
        <v>4</v>
      </c>
      <c r="B30" s="14" t="s">
        <v>40</v>
      </c>
      <c r="C30" s="17">
        <v>16</v>
      </c>
      <c r="D30" s="63">
        <v>2.2999999999999998</v>
      </c>
      <c r="E30" s="70">
        <f t="shared" si="0"/>
        <v>22.4</v>
      </c>
      <c r="F30" s="37">
        <v>3</v>
      </c>
      <c r="G30" s="36">
        <f t="shared" si="1"/>
        <v>48</v>
      </c>
      <c r="H30" s="38">
        <f t="shared" si="2"/>
        <v>70.400000000000006</v>
      </c>
      <c r="I30" s="36">
        <f t="shared" si="3"/>
        <v>22.4</v>
      </c>
      <c r="J30" s="37">
        <v>0</v>
      </c>
      <c r="K30" s="38">
        <f t="shared" si="4"/>
        <v>22.4</v>
      </c>
      <c r="L30" s="49">
        <f t="shared" si="5"/>
        <v>224000000</v>
      </c>
      <c r="M30" s="94">
        <f t="shared" si="6"/>
        <v>0.39999999999999991</v>
      </c>
    </row>
    <row r="31" spans="1:13" x14ac:dyDescent="0.35">
      <c r="A31" s="18">
        <v>2</v>
      </c>
      <c r="B31" s="75" t="s">
        <v>5</v>
      </c>
      <c r="C31" s="75"/>
      <c r="D31" s="75"/>
      <c r="E31" s="70">
        <f t="shared" si="0"/>
        <v>0</v>
      </c>
      <c r="F31" s="37"/>
      <c r="G31" s="36">
        <f t="shared" si="1"/>
        <v>0</v>
      </c>
      <c r="H31" s="38">
        <f t="shared" si="2"/>
        <v>0</v>
      </c>
      <c r="I31" s="36">
        <f t="shared" si="3"/>
        <v>0</v>
      </c>
      <c r="J31" s="37">
        <v>0</v>
      </c>
      <c r="K31" s="38">
        <f t="shared" si="4"/>
        <v>0</v>
      </c>
      <c r="L31" s="49">
        <f t="shared" si="5"/>
        <v>0</v>
      </c>
      <c r="M31" s="94"/>
    </row>
    <row r="32" spans="1:13" x14ac:dyDescent="0.35">
      <c r="A32" s="17" t="s">
        <v>3</v>
      </c>
      <c r="B32" s="14" t="s">
        <v>75</v>
      </c>
      <c r="C32" s="17">
        <v>23</v>
      </c>
      <c r="D32" s="63">
        <v>2.2999999999999998</v>
      </c>
      <c r="E32" s="70">
        <f t="shared" si="0"/>
        <v>32.199999999999996</v>
      </c>
      <c r="F32" s="37">
        <v>3</v>
      </c>
      <c r="G32" s="36">
        <f t="shared" si="1"/>
        <v>69</v>
      </c>
      <c r="H32" s="38">
        <f t="shared" si="2"/>
        <v>101.19999999999999</v>
      </c>
      <c r="I32" s="36">
        <f t="shared" si="3"/>
        <v>32.199999999999996</v>
      </c>
      <c r="J32" s="37">
        <v>2</v>
      </c>
      <c r="K32" s="38">
        <f t="shared" si="4"/>
        <v>96.6</v>
      </c>
      <c r="L32" s="49">
        <f t="shared" si="5"/>
        <v>966000000</v>
      </c>
      <c r="M32" s="94">
        <f t="shared" si="6"/>
        <v>0.3999999999999998</v>
      </c>
    </row>
    <row r="33" spans="1:13" x14ac:dyDescent="0.35">
      <c r="A33" s="17" t="s">
        <v>4</v>
      </c>
      <c r="B33" s="14" t="s">
        <v>40</v>
      </c>
      <c r="C33" s="17">
        <v>15</v>
      </c>
      <c r="D33" s="63">
        <v>2.2000000000000002</v>
      </c>
      <c r="E33" s="70">
        <f t="shared" si="0"/>
        <v>21</v>
      </c>
      <c r="F33" s="37">
        <v>3</v>
      </c>
      <c r="G33" s="36">
        <f t="shared" si="1"/>
        <v>45</v>
      </c>
      <c r="H33" s="38">
        <f t="shared" si="2"/>
        <v>66</v>
      </c>
      <c r="I33" s="36">
        <f t="shared" si="3"/>
        <v>21</v>
      </c>
      <c r="J33" s="37">
        <v>2</v>
      </c>
      <c r="K33" s="38">
        <f t="shared" si="4"/>
        <v>63</v>
      </c>
      <c r="L33" s="49">
        <f t="shared" si="5"/>
        <v>630000000</v>
      </c>
      <c r="M33" s="94">
        <f t="shared" si="6"/>
        <v>0.4</v>
      </c>
    </row>
    <row r="34" spans="1:13" x14ac:dyDescent="0.35">
      <c r="A34" s="19" t="s">
        <v>56</v>
      </c>
      <c r="B34" s="75" t="s">
        <v>38</v>
      </c>
      <c r="C34" s="75"/>
      <c r="D34" s="75"/>
      <c r="E34" s="70">
        <f t="shared" si="0"/>
        <v>0</v>
      </c>
      <c r="F34" s="37"/>
      <c r="G34" s="36">
        <f t="shared" si="1"/>
        <v>0</v>
      </c>
      <c r="H34" s="38">
        <f t="shared" si="2"/>
        <v>0</v>
      </c>
      <c r="I34" s="36">
        <f t="shared" si="3"/>
        <v>0</v>
      </c>
      <c r="J34" s="37">
        <v>0</v>
      </c>
      <c r="K34" s="38">
        <f t="shared" si="4"/>
        <v>0</v>
      </c>
      <c r="L34" s="49">
        <f t="shared" si="5"/>
        <v>0</v>
      </c>
      <c r="M34" s="94"/>
    </row>
    <row r="35" spans="1:13" x14ac:dyDescent="0.35">
      <c r="A35" s="18">
        <v>1</v>
      </c>
      <c r="B35" s="75" t="s">
        <v>26</v>
      </c>
      <c r="C35" s="75"/>
      <c r="D35" s="75"/>
      <c r="E35" s="70">
        <f t="shared" si="0"/>
        <v>0</v>
      </c>
      <c r="F35" s="37"/>
      <c r="G35" s="36">
        <f t="shared" si="1"/>
        <v>0</v>
      </c>
      <c r="H35" s="38">
        <f t="shared" si="2"/>
        <v>0</v>
      </c>
      <c r="I35" s="36">
        <f t="shared" si="3"/>
        <v>0</v>
      </c>
      <c r="J35" s="37">
        <v>2</v>
      </c>
      <c r="K35" s="38">
        <f t="shared" si="4"/>
        <v>0</v>
      </c>
      <c r="L35" s="49">
        <f t="shared" si="5"/>
        <v>0</v>
      </c>
      <c r="M35" s="94"/>
    </row>
    <row r="36" spans="1:13" x14ac:dyDescent="0.35">
      <c r="A36" s="17" t="s">
        <v>3</v>
      </c>
      <c r="B36" s="14" t="s">
        <v>75</v>
      </c>
      <c r="C36" s="17">
        <v>20</v>
      </c>
      <c r="D36" s="63">
        <v>2.2999999999999998</v>
      </c>
      <c r="E36" s="70">
        <f t="shared" si="0"/>
        <v>28</v>
      </c>
      <c r="F36" s="37">
        <v>3</v>
      </c>
      <c r="G36" s="36">
        <f t="shared" si="1"/>
        <v>60</v>
      </c>
      <c r="H36" s="38">
        <f t="shared" si="2"/>
        <v>88</v>
      </c>
      <c r="I36" s="36">
        <f t="shared" si="3"/>
        <v>28</v>
      </c>
      <c r="J36" s="37">
        <v>2</v>
      </c>
      <c r="K36" s="38">
        <f t="shared" si="4"/>
        <v>84</v>
      </c>
      <c r="L36" s="49">
        <f t="shared" si="5"/>
        <v>840000000</v>
      </c>
      <c r="M36" s="94">
        <f t="shared" si="6"/>
        <v>0.4</v>
      </c>
    </row>
    <row r="37" spans="1:13" x14ac:dyDescent="0.35">
      <c r="A37" s="17" t="s">
        <v>4</v>
      </c>
      <c r="B37" s="14" t="s">
        <v>40</v>
      </c>
      <c r="C37" s="17">
        <v>14</v>
      </c>
      <c r="D37" s="63">
        <v>2.2999999999999998</v>
      </c>
      <c r="E37" s="70">
        <f t="shared" si="0"/>
        <v>19.599999999999998</v>
      </c>
      <c r="F37" s="37">
        <v>3</v>
      </c>
      <c r="G37" s="36">
        <f t="shared" si="1"/>
        <v>42</v>
      </c>
      <c r="H37" s="38">
        <f t="shared" si="2"/>
        <v>61.599999999999994</v>
      </c>
      <c r="I37" s="36">
        <f t="shared" si="3"/>
        <v>19.599999999999998</v>
      </c>
      <c r="J37" s="37">
        <v>0</v>
      </c>
      <c r="K37" s="38">
        <f t="shared" si="4"/>
        <v>19.599999999999998</v>
      </c>
      <c r="L37" s="49">
        <f t="shared" si="5"/>
        <v>195999999.99999997</v>
      </c>
      <c r="M37" s="94">
        <f t="shared" si="6"/>
        <v>0.39999999999999986</v>
      </c>
    </row>
    <row r="38" spans="1:13" x14ac:dyDescent="0.35">
      <c r="A38" s="18">
        <v>2</v>
      </c>
      <c r="B38" s="75" t="s">
        <v>5</v>
      </c>
      <c r="C38" s="75"/>
      <c r="D38" s="75"/>
      <c r="E38" s="70">
        <f t="shared" si="0"/>
        <v>0</v>
      </c>
      <c r="F38" s="37"/>
      <c r="G38" s="36">
        <f t="shared" si="1"/>
        <v>0</v>
      </c>
      <c r="H38" s="38">
        <f t="shared" si="2"/>
        <v>0</v>
      </c>
      <c r="I38" s="36">
        <f t="shared" si="3"/>
        <v>0</v>
      </c>
      <c r="J38" s="37">
        <v>0</v>
      </c>
      <c r="K38" s="38">
        <f t="shared" si="4"/>
        <v>0</v>
      </c>
      <c r="L38" s="49">
        <f t="shared" si="5"/>
        <v>0</v>
      </c>
      <c r="M38" s="94"/>
    </row>
    <row r="39" spans="1:13" x14ac:dyDescent="0.35">
      <c r="A39" s="17" t="s">
        <v>3</v>
      </c>
      <c r="B39" s="14" t="s">
        <v>75</v>
      </c>
      <c r="C39" s="17">
        <v>19</v>
      </c>
      <c r="D39" s="63">
        <v>2.2000000000000002</v>
      </c>
      <c r="E39" s="70">
        <f t="shared" si="0"/>
        <v>26.599999999999998</v>
      </c>
      <c r="F39" s="37">
        <v>3</v>
      </c>
      <c r="G39" s="36">
        <f t="shared" si="1"/>
        <v>57</v>
      </c>
      <c r="H39" s="38">
        <f t="shared" si="2"/>
        <v>83.6</v>
      </c>
      <c r="I39" s="36">
        <f t="shared" si="3"/>
        <v>26.599999999999998</v>
      </c>
      <c r="J39" s="37">
        <v>2</v>
      </c>
      <c r="K39" s="38">
        <f t="shared" si="4"/>
        <v>79.8</v>
      </c>
      <c r="L39" s="49">
        <f t="shared" si="5"/>
        <v>798000000</v>
      </c>
      <c r="M39" s="94">
        <f t="shared" si="6"/>
        <v>0.39999999999999991</v>
      </c>
    </row>
    <row r="40" spans="1:13" x14ac:dyDescent="0.35">
      <c r="A40" s="17" t="s">
        <v>4</v>
      </c>
      <c r="B40" s="14" t="s">
        <v>40</v>
      </c>
      <c r="C40" s="17">
        <v>13</v>
      </c>
      <c r="D40" s="63">
        <v>2.1</v>
      </c>
      <c r="E40" s="70">
        <f t="shared" si="0"/>
        <v>18.2</v>
      </c>
      <c r="F40" s="37">
        <v>3</v>
      </c>
      <c r="G40" s="36">
        <f t="shared" si="1"/>
        <v>39</v>
      </c>
      <c r="H40" s="38">
        <f t="shared" si="2"/>
        <v>57.2</v>
      </c>
      <c r="I40" s="36">
        <f t="shared" si="3"/>
        <v>18.2</v>
      </c>
      <c r="J40" s="37">
        <v>2</v>
      </c>
      <c r="K40" s="38">
        <f t="shared" si="4"/>
        <v>54.599999999999994</v>
      </c>
      <c r="L40" s="49">
        <f t="shared" si="5"/>
        <v>545999999.99999988</v>
      </c>
      <c r="M40" s="94">
        <f t="shared" si="6"/>
        <v>0.39999999999999997</v>
      </c>
    </row>
    <row r="41" spans="1:13" x14ac:dyDescent="0.35">
      <c r="A41" s="19" t="s">
        <v>57</v>
      </c>
      <c r="B41" s="75" t="s">
        <v>39</v>
      </c>
      <c r="C41" s="75"/>
      <c r="D41" s="75"/>
      <c r="E41" s="70">
        <f t="shared" si="0"/>
        <v>0</v>
      </c>
      <c r="F41" s="37"/>
      <c r="G41" s="36">
        <f t="shared" si="1"/>
        <v>0</v>
      </c>
      <c r="H41" s="38">
        <f t="shared" si="2"/>
        <v>0</v>
      </c>
      <c r="I41" s="36">
        <f t="shared" si="3"/>
        <v>0</v>
      </c>
      <c r="J41" s="37">
        <v>0</v>
      </c>
      <c r="K41" s="38">
        <f t="shared" si="4"/>
        <v>0</v>
      </c>
      <c r="L41" s="49">
        <f t="shared" si="5"/>
        <v>0</v>
      </c>
      <c r="M41" s="94"/>
    </row>
    <row r="42" spans="1:13" x14ac:dyDescent="0.35">
      <c r="A42" s="18">
        <v>1</v>
      </c>
      <c r="B42" s="75" t="s">
        <v>26</v>
      </c>
      <c r="C42" s="75"/>
      <c r="D42" s="75"/>
      <c r="E42" s="70">
        <f t="shared" si="0"/>
        <v>0</v>
      </c>
      <c r="F42" s="37"/>
      <c r="G42" s="36">
        <f t="shared" si="1"/>
        <v>0</v>
      </c>
      <c r="H42" s="38">
        <f t="shared" si="2"/>
        <v>0</v>
      </c>
      <c r="I42" s="36">
        <f t="shared" si="3"/>
        <v>0</v>
      </c>
      <c r="J42" s="37">
        <v>0</v>
      </c>
      <c r="K42" s="38">
        <f t="shared" si="4"/>
        <v>0</v>
      </c>
      <c r="L42" s="49">
        <f t="shared" si="5"/>
        <v>0</v>
      </c>
      <c r="M42" s="94"/>
    </row>
    <row r="43" spans="1:13" x14ac:dyDescent="0.35">
      <c r="A43" s="17" t="s">
        <v>3</v>
      </c>
      <c r="B43" s="14" t="s">
        <v>75</v>
      </c>
      <c r="C43" s="17">
        <v>24</v>
      </c>
      <c r="D43" s="64">
        <v>2</v>
      </c>
      <c r="E43" s="70">
        <f t="shared" si="0"/>
        <v>33.599999999999994</v>
      </c>
      <c r="F43" s="37">
        <v>3</v>
      </c>
      <c r="G43" s="36">
        <f t="shared" si="1"/>
        <v>72</v>
      </c>
      <c r="H43" s="38">
        <f t="shared" si="2"/>
        <v>105.6</v>
      </c>
      <c r="I43" s="36">
        <f t="shared" si="3"/>
        <v>33.599999999999994</v>
      </c>
      <c r="J43" s="37">
        <v>0</v>
      </c>
      <c r="K43" s="38">
        <f t="shared" si="4"/>
        <v>33.599999999999994</v>
      </c>
      <c r="L43" s="49">
        <f t="shared" si="5"/>
        <v>335999999.99999994</v>
      </c>
      <c r="M43" s="94">
        <f t="shared" si="6"/>
        <v>0.39999999999999974</v>
      </c>
    </row>
    <row r="44" spans="1:13" x14ac:dyDescent="0.35">
      <c r="A44" s="17" t="s">
        <v>4</v>
      </c>
      <c r="B44" s="14" t="s">
        <v>40</v>
      </c>
      <c r="C44" s="17">
        <v>16</v>
      </c>
      <c r="D44" s="64">
        <v>1.8</v>
      </c>
      <c r="E44" s="70">
        <f t="shared" si="0"/>
        <v>22.4</v>
      </c>
      <c r="F44" s="37">
        <v>3</v>
      </c>
      <c r="G44" s="36">
        <f t="shared" si="1"/>
        <v>48</v>
      </c>
      <c r="H44" s="38">
        <f t="shared" si="2"/>
        <v>70.400000000000006</v>
      </c>
      <c r="I44" s="36">
        <f t="shared" si="3"/>
        <v>22.4</v>
      </c>
      <c r="J44" s="37">
        <v>2</v>
      </c>
      <c r="K44" s="38">
        <f t="shared" si="4"/>
        <v>67.199999999999989</v>
      </c>
      <c r="L44" s="49">
        <f t="shared" si="5"/>
        <v>671999999.99999988</v>
      </c>
      <c r="M44" s="94">
        <f t="shared" si="6"/>
        <v>0.39999999999999991</v>
      </c>
    </row>
    <row r="45" spans="1:13" x14ac:dyDescent="0.35">
      <c r="A45" s="18">
        <v>2</v>
      </c>
      <c r="B45" s="75" t="s">
        <v>5</v>
      </c>
      <c r="C45" s="75"/>
      <c r="D45" s="75"/>
      <c r="E45" s="70">
        <f t="shared" si="0"/>
        <v>0</v>
      </c>
      <c r="F45" s="37"/>
      <c r="G45" s="36">
        <f t="shared" si="1"/>
        <v>0</v>
      </c>
      <c r="H45" s="38">
        <f t="shared" si="2"/>
        <v>0</v>
      </c>
      <c r="I45" s="36">
        <f t="shared" si="3"/>
        <v>0</v>
      </c>
      <c r="J45" s="37">
        <v>0</v>
      </c>
      <c r="K45" s="38">
        <f t="shared" si="4"/>
        <v>0</v>
      </c>
      <c r="L45" s="49">
        <f t="shared" si="5"/>
        <v>0</v>
      </c>
      <c r="M45" s="94"/>
    </row>
    <row r="46" spans="1:13" x14ac:dyDescent="0.35">
      <c r="A46" s="17" t="s">
        <v>3</v>
      </c>
      <c r="B46" s="14" t="s">
        <v>75</v>
      </c>
      <c r="C46" s="17">
        <v>23</v>
      </c>
      <c r="D46" s="64">
        <v>2</v>
      </c>
      <c r="E46" s="70">
        <f t="shared" si="0"/>
        <v>32.199999999999996</v>
      </c>
      <c r="F46" s="37">
        <v>3</v>
      </c>
      <c r="G46" s="36">
        <f t="shared" si="1"/>
        <v>69</v>
      </c>
      <c r="H46" s="38">
        <f t="shared" si="2"/>
        <v>101.19999999999999</v>
      </c>
      <c r="I46" s="36">
        <f t="shared" si="3"/>
        <v>32.199999999999996</v>
      </c>
      <c r="J46" s="37">
        <v>2</v>
      </c>
      <c r="K46" s="38">
        <f t="shared" si="4"/>
        <v>96.6</v>
      </c>
      <c r="L46" s="49">
        <f t="shared" si="5"/>
        <v>966000000</v>
      </c>
      <c r="M46" s="94">
        <f t="shared" si="6"/>
        <v>0.3999999999999998</v>
      </c>
    </row>
    <row r="47" spans="1:13" x14ac:dyDescent="0.35">
      <c r="A47" s="17" t="s">
        <v>4</v>
      </c>
      <c r="B47" s="14" t="s">
        <v>40</v>
      </c>
      <c r="C47" s="17">
        <v>15</v>
      </c>
      <c r="D47" s="64">
        <v>1.9</v>
      </c>
      <c r="E47" s="70">
        <f t="shared" si="0"/>
        <v>21</v>
      </c>
      <c r="F47" s="37">
        <v>3</v>
      </c>
      <c r="G47" s="36">
        <f t="shared" si="1"/>
        <v>45</v>
      </c>
      <c r="H47" s="38">
        <f t="shared" si="2"/>
        <v>66</v>
      </c>
      <c r="I47" s="36">
        <f t="shared" si="3"/>
        <v>21</v>
      </c>
      <c r="J47" s="37">
        <v>2</v>
      </c>
      <c r="K47" s="38">
        <f t="shared" si="4"/>
        <v>63</v>
      </c>
      <c r="L47" s="49">
        <f t="shared" si="5"/>
        <v>630000000</v>
      </c>
      <c r="M47" s="94">
        <f t="shared" si="6"/>
        <v>0.4</v>
      </c>
    </row>
    <row r="48" spans="1:13" x14ac:dyDescent="0.35">
      <c r="A48" s="19" t="s">
        <v>58</v>
      </c>
      <c r="B48" s="75" t="s">
        <v>41</v>
      </c>
      <c r="C48" s="75"/>
      <c r="D48" s="75"/>
      <c r="E48" s="70">
        <f t="shared" si="0"/>
        <v>0</v>
      </c>
      <c r="F48" s="37"/>
      <c r="G48" s="36">
        <f t="shared" si="1"/>
        <v>0</v>
      </c>
      <c r="H48" s="38">
        <f t="shared" si="2"/>
        <v>0</v>
      </c>
      <c r="I48" s="36">
        <f t="shared" si="3"/>
        <v>0</v>
      </c>
      <c r="J48" s="37">
        <v>0</v>
      </c>
      <c r="K48" s="38">
        <f t="shared" si="4"/>
        <v>0</v>
      </c>
      <c r="L48" s="49">
        <f t="shared" si="5"/>
        <v>0</v>
      </c>
      <c r="M48" s="94"/>
    </row>
    <row r="49" spans="1:13" ht="42" x14ac:dyDescent="0.35">
      <c r="A49" s="18">
        <v>1</v>
      </c>
      <c r="B49" s="26" t="s">
        <v>42</v>
      </c>
      <c r="C49" s="26"/>
      <c r="D49" s="65"/>
      <c r="E49" s="70">
        <f t="shared" si="0"/>
        <v>0</v>
      </c>
      <c r="F49" s="37"/>
      <c r="G49" s="36">
        <f t="shared" si="1"/>
        <v>0</v>
      </c>
      <c r="H49" s="38">
        <f t="shared" si="2"/>
        <v>0</v>
      </c>
      <c r="I49" s="36">
        <f t="shared" si="3"/>
        <v>0</v>
      </c>
      <c r="J49" s="37">
        <v>0</v>
      </c>
      <c r="K49" s="38">
        <f t="shared" si="4"/>
        <v>0</v>
      </c>
      <c r="L49" s="49">
        <f t="shared" si="5"/>
        <v>0</v>
      </c>
      <c r="M49" s="94"/>
    </row>
    <row r="50" spans="1:13" x14ac:dyDescent="0.35">
      <c r="A50" s="17" t="s">
        <v>3</v>
      </c>
      <c r="B50" s="14" t="s">
        <v>75</v>
      </c>
      <c r="C50" s="17">
        <v>26</v>
      </c>
      <c r="D50" s="64">
        <v>2.2000000000000002</v>
      </c>
      <c r="E50" s="70">
        <f t="shared" si="0"/>
        <v>36.4</v>
      </c>
      <c r="F50" s="37">
        <v>3</v>
      </c>
      <c r="G50" s="36">
        <f t="shared" si="1"/>
        <v>78</v>
      </c>
      <c r="H50" s="38">
        <f t="shared" si="2"/>
        <v>114.4</v>
      </c>
      <c r="I50" s="36">
        <f t="shared" si="3"/>
        <v>36.4</v>
      </c>
      <c r="J50" s="37">
        <v>2</v>
      </c>
      <c r="K50" s="38">
        <f t="shared" si="4"/>
        <v>109.19999999999999</v>
      </c>
      <c r="L50" s="49">
        <f t="shared" si="5"/>
        <v>1091999999.9999998</v>
      </c>
      <c r="M50" s="94">
        <f t="shared" si="6"/>
        <v>0.39999999999999997</v>
      </c>
    </row>
    <row r="51" spans="1:13" x14ac:dyDescent="0.35">
      <c r="A51" s="17" t="s">
        <v>4</v>
      </c>
      <c r="B51" s="14" t="s">
        <v>40</v>
      </c>
      <c r="C51" s="17">
        <v>18</v>
      </c>
      <c r="D51" s="64">
        <v>2.1</v>
      </c>
      <c r="E51" s="70">
        <f t="shared" si="0"/>
        <v>25.2</v>
      </c>
      <c r="F51" s="37">
        <v>3</v>
      </c>
      <c r="G51" s="36">
        <f t="shared" si="1"/>
        <v>54</v>
      </c>
      <c r="H51" s="38">
        <f t="shared" si="2"/>
        <v>79.2</v>
      </c>
      <c r="I51" s="36">
        <f t="shared" si="3"/>
        <v>25.2</v>
      </c>
      <c r="J51" s="37">
        <v>2</v>
      </c>
      <c r="K51" s="38">
        <f t="shared" si="4"/>
        <v>75.599999999999994</v>
      </c>
      <c r="L51" s="49">
        <f t="shared" si="5"/>
        <v>756000000</v>
      </c>
      <c r="M51" s="94">
        <f t="shared" si="6"/>
        <v>0.39999999999999997</v>
      </c>
    </row>
    <row r="52" spans="1:13" x14ac:dyDescent="0.35">
      <c r="A52" s="18">
        <v>2</v>
      </c>
      <c r="B52" s="75" t="s">
        <v>43</v>
      </c>
      <c r="C52" s="75"/>
      <c r="D52" s="75"/>
      <c r="E52" s="70">
        <f t="shared" si="0"/>
        <v>0</v>
      </c>
      <c r="F52" s="37"/>
      <c r="G52" s="36">
        <f t="shared" si="1"/>
        <v>0</v>
      </c>
      <c r="H52" s="38">
        <f t="shared" si="2"/>
        <v>0</v>
      </c>
      <c r="I52" s="36">
        <f t="shared" si="3"/>
        <v>0</v>
      </c>
      <c r="J52" s="37">
        <v>0</v>
      </c>
      <c r="K52" s="38">
        <f t="shared" si="4"/>
        <v>0</v>
      </c>
      <c r="L52" s="49">
        <f t="shared" si="5"/>
        <v>0</v>
      </c>
      <c r="M52" s="94"/>
    </row>
    <row r="53" spans="1:13" x14ac:dyDescent="0.35">
      <c r="A53" s="17" t="s">
        <v>3</v>
      </c>
      <c r="B53" s="14" t="s">
        <v>75</v>
      </c>
      <c r="C53" s="17">
        <v>25</v>
      </c>
      <c r="D53" s="64">
        <v>2.1</v>
      </c>
      <c r="E53" s="70">
        <f t="shared" si="0"/>
        <v>35</v>
      </c>
      <c r="F53" s="37">
        <v>3</v>
      </c>
      <c r="G53" s="36">
        <f t="shared" si="1"/>
        <v>75</v>
      </c>
      <c r="H53" s="38">
        <f t="shared" si="2"/>
        <v>110</v>
      </c>
      <c r="I53" s="36">
        <f t="shared" si="3"/>
        <v>35</v>
      </c>
      <c r="J53" s="37">
        <v>0</v>
      </c>
      <c r="K53" s="38">
        <f t="shared" si="4"/>
        <v>35</v>
      </c>
      <c r="L53" s="49">
        <f t="shared" si="5"/>
        <v>350000000</v>
      </c>
      <c r="M53" s="94">
        <f t="shared" si="6"/>
        <v>0.4</v>
      </c>
    </row>
    <row r="54" spans="1:13" x14ac:dyDescent="0.35">
      <c r="A54" s="17" t="s">
        <v>4</v>
      </c>
      <c r="B54" s="14" t="s">
        <v>40</v>
      </c>
      <c r="C54" s="17">
        <v>16</v>
      </c>
      <c r="D54" s="64">
        <v>2</v>
      </c>
      <c r="E54" s="70">
        <f t="shared" si="0"/>
        <v>22.4</v>
      </c>
      <c r="F54" s="37">
        <v>3</v>
      </c>
      <c r="G54" s="36">
        <f t="shared" si="1"/>
        <v>48</v>
      </c>
      <c r="H54" s="38">
        <f t="shared" si="2"/>
        <v>70.400000000000006</v>
      </c>
      <c r="I54" s="36">
        <f t="shared" si="3"/>
        <v>22.4</v>
      </c>
      <c r="J54" s="37">
        <v>2</v>
      </c>
      <c r="K54" s="38">
        <f t="shared" si="4"/>
        <v>67.199999999999989</v>
      </c>
      <c r="L54" s="49">
        <f t="shared" si="5"/>
        <v>671999999.99999988</v>
      </c>
      <c r="M54" s="94">
        <f t="shared" si="6"/>
        <v>0.39999999999999991</v>
      </c>
    </row>
    <row r="55" spans="1:13" x14ac:dyDescent="0.35">
      <c r="A55" s="19" t="s">
        <v>60</v>
      </c>
      <c r="B55" s="75" t="s">
        <v>47</v>
      </c>
      <c r="C55" s="75"/>
      <c r="D55" s="75"/>
      <c r="E55" s="70">
        <f t="shared" si="0"/>
        <v>0</v>
      </c>
      <c r="F55" s="37"/>
      <c r="G55" s="36">
        <f t="shared" si="1"/>
        <v>0</v>
      </c>
      <c r="H55" s="38">
        <f t="shared" si="2"/>
        <v>0</v>
      </c>
      <c r="I55" s="36">
        <f t="shared" si="3"/>
        <v>0</v>
      </c>
      <c r="J55" s="37">
        <v>0</v>
      </c>
      <c r="K55" s="38">
        <f t="shared" si="4"/>
        <v>0</v>
      </c>
      <c r="L55" s="49">
        <f t="shared" si="5"/>
        <v>0</v>
      </c>
      <c r="M55" s="94"/>
    </row>
    <row r="56" spans="1:13" ht="28" x14ac:dyDescent="0.35">
      <c r="A56" s="18">
        <v>1</v>
      </c>
      <c r="B56" s="26" t="s">
        <v>48</v>
      </c>
      <c r="C56" s="30"/>
      <c r="D56" s="66"/>
      <c r="E56" s="70">
        <f t="shared" si="0"/>
        <v>0</v>
      </c>
      <c r="F56" s="37"/>
      <c r="G56" s="36">
        <f t="shared" si="1"/>
        <v>0</v>
      </c>
      <c r="H56" s="38">
        <f t="shared" si="2"/>
        <v>0</v>
      </c>
      <c r="I56" s="36">
        <f t="shared" si="3"/>
        <v>0</v>
      </c>
      <c r="J56" s="37">
        <v>0</v>
      </c>
      <c r="K56" s="38">
        <f t="shared" si="4"/>
        <v>0</v>
      </c>
      <c r="L56" s="49">
        <f t="shared" si="5"/>
        <v>0</v>
      </c>
      <c r="M56" s="94"/>
    </row>
    <row r="57" spans="1:13" x14ac:dyDescent="0.35">
      <c r="A57" s="17" t="s">
        <v>3</v>
      </c>
      <c r="B57" s="14" t="s">
        <v>75</v>
      </c>
      <c r="C57" s="17">
        <v>18</v>
      </c>
      <c r="D57" s="64">
        <v>2.8</v>
      </c>
      <c r="E57" s="70">
        <f t="shared" si="0"/>
        <v>25.2</v>
      </c>
      <c r="F57" s="37">
        <v>3</v>
      </c>
      <c r="G57" s="36">
        <f t="shared" si="1"/>
        <v>54</v>
      </c>
      <c r="H57" s="38">
        <f t="shared" si="2"/>
        <v>79.2</v>
      </c>
      <c r="I57" s="36">
        <f t="shared" si="3"/>
        <v>25.2</v>
      </c>
      <c r="J57" s="37">
        <v>2</v>
      </c>
      <c r="K57" s="38">
        <f t="shared" si="4"/>
        <v>75.599999999999994</v>
      </c>
      <c r="L57" s="49">
        <f t="shared" si="5"/>
        <v>756000000</v>
      </c>
      <c r="M57" s="94">
        <f t="shared" si="6"/>
        <v>0.39999999999999997</v>
      </c>
    </row>
    <row r="58" spans="1:13" x14ac:dyDescent="0.35">
      <c r="A58" s="17" t="s">
        <v>4</v>
      </c>
      <c r="B58" s="14" t="s">
        <v>40</v>
      </c>
      <c r="C58" s="17">
        <v>13</v>
      </c>
      <c r="D58" s="64">
        <v>3</v>
      </c>
      <c r="E58" s="70">
        <f t="shared" si="0"/>
        <v>18.2</v>
      </c>
      <c r="F58" s="37">
        <v>3</v>
      </c>
      <c r="G58" s="36">
        <f t="shared" si="1"/>
        <v>39</v>
      </c>
      <c r="H58" s="38">
        <f t="shared" si="2"/>
        <v>57.2</v>
      </c>
      <c r="I58" s="36">
        <f t="shared" si="3"/>
        <v>18.2</v>
      </c>
      <c r="J58" s="37">
        <v>2</v>
      </c>
      <c r="K58" s="38">
        <f t="shared" si="4"/>
        <v>54.599999999999994</v>
      </c>
      <c r="L58" s="49">
        <f t="shared" si="5"/>
        <v>545999999.99999988</v>
      </c>
      <c r="M58" s="94">
        <f t="shared" si="6"/>
        <v>0.39999999999999997</v>
      </c>
    </row>
    <row r="59" spans="1:13" x14ac:dyDescent="0.35">
      <c r="A59" s="18">
        <v>2</v>
      </c>
      <c r="B59" s="75" t="s">
        <v>43</v>
      </c>
      <c r="C59" s="75"/>
      <c r="D59" s="75"/>
      <c r="E59" s="70">
        <f t="shared" si="0"/>
        <v>0</v>
      </c>
      <c r="F59" s="37"/>
      <c r="G59" s="36">
        <f t="shared" si="1"/>
        <v>0</v>
      </c>
      <c r="H59" s="38">
        <f t="shared" si="2"/>
        <v>0</v>
      </c>
      <c r="I59" s="36">
        <f t="shared" si="3"/>
        <v>0</v>
      </c>
      <c r="J59" s="37">
        <v>0</v>
      </c>
      <c r="K59" s="38">
        <f t="shared" si="4"/>
        <v>0</v>
      </c>
      <c r="L59" s="49">
        <f t="shared" si="5"/>
        <v>0</v>
      </c>
      <c r="M59" s="94"/>
    </row>
    <row r="60" spans="1:13" x14ac:dyDescent="0.35">
      <c r="A60" s="17" t="s">
        <v>3</v>
      </c>
      <c r="B60" s="14" t="s">
        <v>75</v>
      </c>
      <c r="C60" s="17">
        <v>17</v>
      </c>
      <c r="D60" s="64">
        <v>2.2000000000000002</v>
      </c>
      <c r="E60" s="70">
        <f t="shared" si="0"/>
        <v>23.799999999999997</v>
      </c>
      <c r="F60" s="37">
        <v>3</v>
      </c>
      <c r="G60" s="36">
        <f t="shared" si="1"/>
        <v>51</v>
      </c>
      <c r="H60" s="38">
        <f t="shared" si="2"/>
        <v>74.8</v>
      </c>
      <c r="I60" s="36">
        <f t="shared" si="3"/>
        <v>23.799999999999997</v>
      </c>
      <c r="J60" s="37">
        <v>2</v>
      </c>
      <c r="K60" s="38">
        <f t="shared" si="4"/>
        <v>71.399999999999991</v>
      </c>
      <c r="L60" s="49">
        <f t="shared" si="5"/>
        <v>713999999.99999988</v>
      </c>
      <c r="M60" s="94">
        <f t="shared" si="6"/>
        <v>0.39999999999999986</v>
      </c>
    </row>
    <row r="61" spans="1:13" x14ac:dyDescent="0.35">
      <c r="A61" s="17" t="s">
        <v>4</v>
      </c>
      <c r="B61" s="14" t="s">
        <v>40</v>
      </c>
      <c r="C61" s="17">
        <v>12</v>
      </c>
      <c r="D61" s="64">
        <v>2.2999999999999998</v>
      </c>
      <c r="E61" s="70">
        <f t="shared" si="0"/>
        <v>16.799999999999997</v>
      </c>
      <c r="F61" s="37">
        <v>3</v>
      </c>
      <c r="G61" s="36">
        <f t="shared" si="1"/>
        <v>36</v>
      </c>
      <c r="H61" s="38">
        <f t="shared" si="2"/>
        <v>52.8</v>
      </c>
      <c r="I61" s="36">
        <f t="shared" si="3"/>
        <v>16.799999999999997</v>
      </c>
      <c r="J61" s="37">
        <v>2</v>
      </c>
      <c r="K61" s="38">
        <f t="shared" si="4"/>
        <v>50.399999999999991</v>
      </c>
      <c r="L61" s="49">
        <f t="shared" si="5"/>
        <v>503999999.99999994</v>
      </c>
      <c r="M61" s="94">
        <f t="shared" si="6"/>
        <v>0.39999999999999974</v>
      </c>
    </row>
    <row r="62" spans="1:13" x14ac:dyDescent="0.35">
      <c r="A62" s="19" t="s">
        <v>60</v>
      </c>
      <c r="B62" s="75" t="s">
        <v>50</v>
      </c>
      <c r="C62" s="75"/>
      <c r="D62" s="75"/>
      <c r="E62" s="70">
        <f t="shared" si="0"/>
        <v>0</v>
      </c>
      <c r="F62" s="37"/>
      <c r="G62" s="36">
        <f t="shared" si="1"/>
        <v>0</v>
      </c>
      <c r="H62" s="38">
        <f t="shared" si="2"/>
        <v>0</v>
      </c>
      <c r="I62" s="36">
        <f t="shared" si="3"/>
        <v>0</v>
      </c>
      <c r="J62" s="37">
        <v>0</v>
      </c>
      <c r="K62" s="38">
        <f t="shared" si="4"/>
        <v>0</v>
      </c>
      <c r="L62" s="49">
        <f t="shared" si="5"/>
        <v>0</v>
      </c>
      <c r="M62" s="94"/>
    </row>
    <row r="63" spans="1:13" ht="38.5" customHeight="1" x14ac:dyDescent="0.35">
      <c r="A63" s="18">
        <v>1</v>
      </c>
      <c r="B63" s="26" t="s">
        <v>51</v>
      </c>
      <c r="C63" s="26"/>
      <c r="D63" s="65"/>
      <c r="E63" s="70">
        <f t="shared" si="0"/>
        <v>0</v>
      </c>
      <c r="F63" s="37"/>
      <c r="G63" s="36">
        <f t="shared" si="1"/>
        <v>0</v>
      </c>
      <c r="H63" s="38">
        <f t="shared" si="2"/>
        <v>0</v>
      </c>
      <c r="I63" s="36">
        <f t="shared" si="3"/>
        <v>0</v>
      </c>
      <c r="J63" s="37">
        <v>0</v>
      </c>
      <c r="K63" s="38">
        <f t="shared" si="4"/>
        <v>0</v>
      </c>
      <c r="L63" s="49">
        <f t="shared" si="5"/>
        <v>0</v>
      </c>
      <c r="M63" s="94"/>
    </row>
    <row r="64" spans="1:13" x14ac:dyDescent="0.35">
      <c r="A64" s="17" t="s">
        <v>3</v>
      </c>
      <c r="B64" s="14" t="s">
        <v>75</v>
      </c>
      <c r="C64" s="17">
        <v>15</v>
      </c>
      <c r="D64" s="64">
        <v>2.2000000000000002</v>
      </c>
      <c r="E64" s="70">
        <f t="shared" si="0"/>
        <v>21</v>
      </c>
      <c r="F64" s="37">
        <v>3</v>
      </c>
      <c r="G64" s="36">
        <f t="shared" si="1"/>
        <v>45</v>
      </c>
      <c r="H64" s="38">
        <f t="shared" si="2"/>
        <v>66</v>
      </c>
      <c r="I64" s="36">
        <f t="shared" si="3"/>
        <v>21</v>
      </c>
      <c r="J64" s="37">
        <v>2</v>
      </c>
      <c r="K64" s="38">
        <f t="shared" si="4"/>
        <v>63</v>
      </c>
      <c r="L64" s="49">
        <f t="shared" si="5"/>
        <v>630000000</v>
      </c>
      <c r="M64" s="94">
        <f t="shared" si="6"/>
        <v>0.4</v>
      </c>
    </row>
    <row r="65" spans="1:13" x14ac:dyDescent="0.35">
      <c r="A65" s="17" t="s">
        <v>4</v>
      </c>
      <c r="B65" s="14" t="s">
        <v>40</v>
      </c>
      <c r="C65" s="17">
        <v>10</v>
      </c>
      <c r="D65" s="64">
        <v>2.2000000000000002</v>
      </c>
      <c r="E65" s="70">
        <f t="shared" si="0"/>
        <v>14</v>
      </c>
      <c r="F65" s="37">
        <v>3</v>
      </c>
      <c r="G65" s="36">
        <f t="shared" si="1"/>
        <v>30</v>
      </c>
      <c r="H65" s="38">
        <f t="shared" si="2"/>
        <v>44</v>
      </c>
      <c r="I65" s="36">
        <f t="shared" si="3"/>
        <v>14</v>
      </c>
      <c r="J65" s="37">
        <v>2</v>
      </c>
      <c r="K65" s="38">
        <f t="shared" si="4"/>
        <v>42</v>
      </c>
      <c r="L65" s="49">
        <f t="shared" si="5"/>
        <v>420000000</v>
      </c>
      <c r="M65" s="94">
        <f t="shared" si="6"/>
        <v>0.4</v>
      </c>
    </row>
    <row r="66" spans="1:13" x14ac:dyDescent="0.35">
      <c r="A66" s="18">
        <v>2</v>
      </c>
      <c r="B66" s="75" t="s">
        <v>43</v>
      </c>
      <c r="C66" s="75"/>
      <c r="D66" s="75"/>
      <c r="E66" s="70">
        <f t="shared" si="0"/>
        <v>0</v>
      </c>
      <c r="F66" s="37"/>
      <c r="G66" s="36">
        <f t="shared" si="1"/>
        <v>0</v>
      </c>
      <c r="H66" s="38">
        <f t="shared" si="2"/>
        <v>0</v>
      </c>
      <c r="I66" s="36">
        <f t="shared" si="3"/>
        <v>0</v>
      </c>
      <c r="J66" s="37">
        <v>0</v>
      </c>
      <c r="K66" s="38">
        <f t="shared" si="4"/>
        <v>0</v>
      </c>
      <c r="L66" s="49">
        <f t="shared" si="5"/>
        <v>0</v>
      </c>
      <c r="M66" s="94"/>
    </row>
    <row r="67" spans="1:13" x14ac:dyDescent="0.35">
      <c r="A67" s="17" t="s">
        <v>3</v>
      </c>
      <c r="B67" s="14" t="s">
        <v>75</v>
      </c>
      <c r="C67" s="17">
        <v>14</v>
      </c>
      <c r="D67" s="64">
        <v>2</v>
      </c>
      <c r="E67" s="70">
        <f t="shared" si="0"/>
        <v>19.599999999999998</v>
      </c>
      <c r="F67" s="37">
        <v>3</v>
      </c>
      <c r="G67" s="36">
        <f t="shared" si="1"/>
        <v>42</v>
      </c>
      <c r="H67" s="38">
        <f t="shared" si="2"/>
        <v>61.599999999999994</v>
      </c>
      <c r="I67" s="36">
        <f t="shared" si="3"/>
        <v>19.599999999999998</v>
      </c>
      <c r="J67" s="37">
        <v>2</v>
      </c>
      <c r="K67" s="38">
        <f t="shared" si="4"/>
        <v>58.8</v>
      </c>
      <c r="L67" s="49">
        <f t="shared" si="5"/>
        <v>588000000</v>
      </c>
      <c r="M67" s="94">
        <f t="shared" si="6"/>
        <v>0.39999999999999986</v>
      </c>
    </row>
    <row r="68" spans="1:13" x14ac:dyDescent="0.35">
      <c r="A68" s="17" t="s">
        <v>4</v>
      </c>
      <c r="B68" s="14" t="s">
        <v>40</v>
      </c>
      <c r="C68" s="17">
        <v>9</v>
      </c>
      <c r="D68" s="64">
        <v>1.9</v>
      </c>
      <c r="E68" s="70">
        <f t="shared" si="0"/>
        <v>12.6</v>
      </c>
      <c r="F68" s="37">
        <v>3</v>
      </c>
      <c r="G68" s="36">
        <f t="shared" si="1"/>
        <v>27</v>
      </c>
      <c r="H68" s="38">
        <f t="shared" si="2"/>
        <v>39.6</v>
      </c>
      <c r="I68" s="36">
        <f t="shared" si="3"/>
        <v>12.6</v>
      </c>
      <c r="J68" s="37">
        <v>2</v>
      </c>
      <c r="K68" s="38">
        <f t="shared" si="4"/>
        <v>37.799999999999997</v>
      </c>
      <c r="L68" s="49">
        <f t="shared" si="5"/>
        <v>378000000</v>
      </c>
      <c r="M68" s="94">
        <f t="shared" si="6"/>
        <v>0.39999999999999997</v>
      </c>
    </row>
    <row r="69" spans="1:13" x14ac:dyDescent="0.35">
      <c r="A69" s="19" t="s">
        <v>61</v>
      </c>
      <c r="B69" s="75" t="s">
        <v>45</v>
      </c>
      <c r="C69" s="75"/>
      <c r="D69" s="75"/>
      <c r="E69" s="70">
        <f t="shared" si="0"/>
        <v>0</v>
      </c>
      <c r="F69" s="37"/>
      <c r="G69" s="36">
        <f t="shared" ref="G69:G71" si="7">C69*F69</f>
        <v>0</v>
      </c>
      <c r="H69" s="38">
        <f t="shared" ref="H69:H71" si="8">E69+G69</f>
        <v>0</v>
      </c>
      <c r="I69" s="36">
        <f t="shared" ref="I69:I71" si="9">E69</f>
        <v>0</v>
      </c>
      <c r="J69" s="37">
        <v>0</v>
      </c>
      <c r="K69" s="38">
        <f t="shared" ref="K69:K71" si="10">I69+I69*J69</f>
        <v>0</v>
      </c>
      <c r="L69" s="49">
        <f t="shared" ref="L69:L71" si="11">(K69*1000)*10000</f>
        <v>0</v>
      </c>
      <c r="M69" s="94"/>
    </row>
    <row r="70" spans="1:13" x14ac:dyDescent="0.35">
      <c r="A70" s="17">
        <v>1</v>
      </c>
      <c r="B70" s="14" t="s">
        <v>75</v>
      </c>
      <c r="C70" s="17">
        <v>23</v>
      </c>
      <c r="D70" s="64">
        <v>1.7</v>
      </c>
      <c r="E70" s="70">
        <f t="shared" si="0"/>
        <v>32.199999999999996</v>
      </c>
      <c r="F70" s="37">
        <v>3</v>
      </c>
      <c r="G70" s="36">
        <f t="shared" si="7"/>
        <v>69</v>
      </c>
      <c r="H70" s="38">
        <f t="shared" si="8"/>
        <v>101.19999999999999</v>
      </c>
      <c r="I70" s="36">
        <f t="shared" si="9"/>
        <v>32.199999999999996</v>
      </c>
      <c r="J70" s="37">
        <v>2</v>
      </c>
      <c r="K70" s="38">
        <f t="shared" si="10"/>
        <v>96.6</v>
      </c>
      <c r="L70" s="49">
        <f t="shared" si="11"/>
        <v>966000000</v>
      </c>
      <c r="M70" s="94">
        <f t="shared" si="6"/>
        <v>0.3999999999999998</v>
      </c>
    </row>
    <row r="71" spans="1:13" x14ac:dyDescent="0.35">
      <c r="A71" s="17">
        <v>2</v>
      </c>
      <c r="B71" s="14" t="s">
        <v>40</v>
      </c>
      <c r="C71" s="17">
        <v>15</v>
      </c>
      <c r="D71" s="64">
        <v>1.7</v>
      </c>
      <c r="E71" s="70">
        <f t="shared" si="0"/>
        <v>21</v>
      </c>
      <c r="F71" s="37">
        <v>3</v>
      </c>
      <c r="G71" s="36">
        <f t="shared" si="7"/>
        <v>45</v>
      </c>
      <c r="H71" s="38">
        <f t="shared" si="8"/>
        <v>66</v>
      </c>
      <c r="I71" s="36">
        <f t="shared" si="9"/>
        <v>21</v>
      </c>
      <c r="J71" s="37">
        <v>2</v>
      </c>
      <c r="K71" s="38">
        <f t="shared" si="10"/>
        <v>63</v>
      </c>
      <c r="L71" s="49">
        <f t="shared" si="11"/>
        <v>630000000</v>
      </c>
      <c r="M71" s="94">
        <f t="shared" si="6"/>
        <v>0.4</v>
      </c>
    </row>
  </sheetData>
  <sheetProtection formatCells="0" formatRows="0"/>
  <mergeCells count="35">
    <mergeCell ref="M3:M4"/>
    <mergeCell ref="B69:D69"/>
    <mergeCell ref="A1:K1"/>
    <mergeCell ref="I3:L3"/>
    <mergeCell ref="B38:D38"/>
    <mergeCell ref="B6:D6"/>
    <mergeCell ref="B7:D7"/>
    <mergeCell ref="B10:D10"/>
    <mergeCell ref="B27:D27"/>
    <mergeCell ref="B28:D28"/>
    <mergeCell ref="B31:D31"/>
    <mergeCell ref="B34:D34"/>
    <mergeCell ref="B21:D21"/>
    <mergeCell ref="F3:F4"/>
    <mergeCell ref="G3:G4"/>
    <mergeCell ref="H3:H4"/>
    <mergeCell ref="A3:A4"/>
    <mergeCell ref="B3:B4"/>
    <mergeCell ref="C3:C4"/>
    <mergeCell ref="D3:D4"/>
    <mergeCell ref="E3:E4"/>
    <mergeCell ref="B24:D24"/>
    <mergeCell ref="B35:D35"/>
    <mergeCell ref="B41:D41"/>
    <mergeCell ref="B13:D13"/>
    <mergeCell ref="B14:D14"/>
    <mergeCell ref="B17:D17"/>
    <mergeCell ref="B66:D66"/>
    <mergeCell ref="B42:D42"/>
    <mergeCell ref="B45:D45"/>
    <mergeCell ref="B48:D48"/>
    <mergeCell ref="B52:D52"/>
    <mergeCell ref="B55:D55"/>
    <mergeCell ref="B59:D59"/>
    <mergeCell ref="B62:D62"/>
  </mergeCells>
  <printOptions horizontalCentered="1"/>
  <pageMargins left="0.98425196850393704" right="0.39370078740157483" top="0.98425196850393704" bottom="0.59055118110236227" header="0.31496062992125984" footer="0.19685039370078741"/>
  <pageSetup paperSize="9" firstPageNumber="7" orientation="portrait" useFirstPageNumber="1" r:id="rId1"/>
  <headerFooter>
    <oddFooter xml:space="preserve">&amp;CTrang: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EC747-3792-4D28-8D82-4E22AFF10292}">
  <dimension ref="A1:M65"/>
  <sheetViews>
    <sheetView showZeros="0" topLeftCell="A2" zoomScale="115" zoomScaleNormal="115" zoomScaleSheetLayoutView="100" workbookViewId="0">
      <selection activeCell="M3" sqref="M3:M4"/>
    </sheetView>
  </sheetViews>
  <sheetFormatPr defaultColWidth="9.1796875" defaultRowHeight="15.5" x14ac:dyDescent="0.35"/>
  <cols>
    <col min="1" max="1" width="6.36328125" style="22" customWidth="1"/>
    <col min="2" max="2" width="27.90625" style="20" customWidth="1"/>
    <col min="3" max="3" width="21.90625" style="20" customWidth="1"/>
    <col min="4" max="4" width="19.6328125" style="32" customWidth="1"/>
    <col min="5" max="5" width="13.6328125" style="32" customWidth="1"/>
    <col min="6" max="6" width="9.81640625" style="32" hidden="1" customWidth="1"/>
    <col min="7" max="7" width="10" style="32" hidden="1" customWidth="1"/>
    <col min="8" max="8" width="10.6328125" style="32" hidden="1" customWidth="1"/>
    <col min="9" max="9" width="11" style="32" hidden="1" customWidth="1"/>
    <col min="10" max="10" width="8.81640625" style="32" hidden="1" customWidth="1"/>
    <col min="11" max="11" width="10" style="32" hidden="1" customWidth="1"/>
    <col min="12" max="12" width="12.90625" style="50" hidden="1" customWidth="1"/>
    <col min="13" max="13" width="9.1796875" style="56"/>
    <col min="14" max="16384" width="9.1796875" style="20"/>
  </cols>
  <sheetData>
    <row r="1" spans="1:13" ht="20.5" customHeight="1" x14ac:dyDescent="0.35">
      <c r="A1" s="79" t="s">
        <v>77</v>
      </c>
      <c r="B1" s="79"/>
      <c r="C1" s="79"/>
      <c r="D1" s="79"/>
      <c r="E1" s="79"/>
      <c r="F1" s="79"/>
      <c r="G1" s="79"/>
      <c r="H1" s="79"/>
      <c r="I1" s="79"/>
      <c r="J1" s="79"/>
      <c r="K1" s="79"/>
    </row>
    <row r="2" spans="1:13" x14ac:dyDescent="0.35">
      <c r="A2" s="23"/>
      <c r="B2" s="24"/>
      <c r="C2" s="24"/>
      <c r="D2" s="41"/>
    </row>
    <row r="3" spans="1:13" s="21" customFormat="1" ht="46.5" customHeight="1" x14ac:dyDescent="0.3">
      <c r="A3" s="76" t="s">
        <v>0</v>
      </c>
      <c r="B3" s="76" t="s">
        <v>1</v>
      </c>
      <c r="C3" s="76" t="s">
        <v>63</v>
      </c>
      <c r="D3" s="76" t="s">
        <v>64</v>
      </c>
      <c r="E3" s="78" t="s">
        <v>82</v>
      </c>
      <c r="F3" s="83" t="s">
        <v>65</v>
      </c>
      <c r="G3" s="83" t="s">
        <v>66</v>
      </c>
      <c r="H3" s="83" t="s">
        <v>69</v>
      </c>
      <c r="I3" s="80" t="s">
        <v>71</v>
      </c>
      <c r="J3" s="81"/>
      <c r="K3" s="81"/>
      <c r="L3" s="82"/>
      <c r="M3" s="95" t="s">
        <v>83</v>
      </c>
    </row>
    <row r="4" spans="1:13" s="21" customFormat="1" ht="54.5" customHeight="1" x14ac:dyDescent="0.3">
      <c r="A4" s="76"/>
      <c r="B4" s="76"/>
      <c r="C4" s="76"/>
      <c r="D4" s="76"/>
      <c r="E4" s="78"/>
      <c r="F4" s="83"/>
      <c r="G4" s="83"/>
      <c r="H4" s="83"/>
      <c r="I4" s="33" t="s">
        <v>72</v>
      </c>
      <c r="J4" s="33" t="s">
        <v>73</v>
      </c>
      <c r="K4" s="33" t="s">
        <v>68</v>
      </c>
      <c r="L4" s="34" t="s">
        <v>74</v>
      </c>
      <c r="M4" s="96"/>
    </row>
    <row r="5" spans="1:13" x14ac:dyDescent="0.35">
      <c r="A5" s="13">
        <v>1</v>
      </c>
      <c r="B5" s="13">
        <v>2</v>
      </c>
      <c r="C5" s="13">
        <v>3</v>
      </c>
      <c r="D5" s="13">
        <v>4</v>
      </c>
      <c r="E5" s="62">
        <v>5</v>
      </c>
      <c r="F5" s="13">
        <v>6</v>
      </c>
      <c r="G5" s="13" t="s">
        <v>67</v>
      </c>
      <c r="H5" s="31" t="s">
        <v>70</v>
      </c>
      <c r="I5" s="13">
        <v>9</v>
      </c>
      <c r="J5" s="13">
        <v>10</v>
      </c>
      <c r="K5" s="13">
        <v>11</v>
      </c>
      <c r="L5" s="47">
        <v>12</v>
      </c>
      <c r="M5" s="62">
        <v>6</v>
      </c>
    </row>
    <row r="6" spans="1:13" x14ac:dyDescent="0.35">
      <c r="A6" s="19" t="s">
        <v>2</v>
      </c>
      <c r="B6" s="75" t="s">
        <v>9</v>
      </c>
      <c r="C6" s="75"/>
      <c r="D6" s="75"/>
      <c r="E6" s="19"/>
      <c r="F6" s="35"/>
      <c r="G6" s="35"/>
      <c r="H6" s="35"/>
      <c r="I6" s="31"/>
      <c r="J6" s="31"/>
      <c r="K6" s="31"/>
      <c r="L6" s="51"/>
      <c r="M6" s="93"/>
    </row>
    <row r="7" spans="1:13" x14ac:dyDescent="0.35">
      <c r="A7" s="17">
        <v>1</v>
      </c>
      <c r="B7" s="14" t="s">
        <v>6</v>
      </c>
      <c r="C7" s="17">
        <v>25</v>
      </c>
      <c r="D7" s="29">
        <v>2.6</v>
      </c>
      <c r="E7" s="71">
        <f>C7*1.5</f>
        <v>37.5</v>
      </c>
      <c r="F7" s="43">
        <v>2</v>
      </c>
      <c r="G7" s="35">
        <f>E7*F7</f>
        <v>75</v>
      </c>
      <c r="H7" s="45">
        <f>E7+G7</f>
        <v>112.5</v>
      </c>
      <c r="I7" s="36">
        <f>E7</f>
        <v>37.5</v>
      </c>
      <c r="J7" s="37">
        <f>F7</f>
        <v>2</v>
      </c>
      <c r="K7" s="36">
        <f>I7+I7*J7</f>
        <v>112.5</v>
      </c>
      <c r="L7" s="52">
        <f>(K7*1000)*10000</f>
        <v>1125000000</v>
      </c>
      <c r="M7" s="94">
        <f>(E7-C7)/C7</f>
        <v>0.5</v>
      </c>
    </row>
    <row r="8" spans="1:13" x14ac:dyDescent="0.35">
      <c r="A8" s="17">
        <v>2</v>
      </c>
      <c r="B8" s="14" t="s">
        <v>5</v>
      </c>
      <c r="C8" s="17">
        <v>24</v>
      </c>
      <c r="D8" s="29">
        <v>2.5</v>
      </c>
      <c r="E8" s="71">
        <f t="shared" ref="E8:E36" si="0">C8*1.5</f>
        <v>36</v>
      </c>
      <c r="F8" s="40">
        <v>2</v>
      </c>
      <c r="G8" s="40">
        <f>C8*F8</f>
        <v>48</v>
      </c>
      <c r="H8" s="39">
        <f t="shared" ref="H8:H34" si="1">E8+G8</f>
        <v>84</v>
      </c>
      <c r="I8" s="36">
        <f>E8</f>
        <v>36</v>
      </c>
      <c r="J8" s="37">
        <f>F8</f>
        <v>2</v>
      </c>
      <c r="K8" s="38">
        <f>I8+I8*J8</f>
        <v>108</v>
      </c>
      <c r="L8" s="52">
        <f t="shared" ref="L8:L34" si="2">(K8*1000)*10000</f>
        <v>1080000000</v>
      </c>
      <c r="M8" s="94">
        <f t="shared" ref="M8:M36" si="3">(E8-C8)/C8</f>
        <v>0.5</v>
      </c>
    </row>
    <row r="9" spans="1:13" x14ac:dyDescent="0.35">
      <c r="A9" s="19" t="s">
        <v>53</v>
      </c>
      <c r="B9" s="75" t="s">
        <v>25</v>
      </c>
      <c r="C9" s="75"/>
      <c r="D9" s="75"/>
      <c r="E9" s="71">
        <f t="shared" si="0"/>
        <v>0</v>
      </c>
      <c r="F9" s="40"/>
      <c r="G9" s="40">
        <f t="shared" ref="G9:G34" si="4">C9*F9</f>
        <v>0</v>
      </c>
      <c r="H9" s="39">
        <f t="shared" si="1"/>
        <v>0</v>
      </c>
      <c r="I9" s="36">
        <f t="shared" ref="I9:J23" si="5">E9</f>
        <v>0</v>
      </c>
      <c r="J9" s="37">
        <f t="shared" si="5"/>
        <v>0</v>
      </c>
      <c r="K9" s="38">
        <f t="shared" ref="K9:K23" si="6">I9+I9*J9</f>
        <v>0</v>
      </c>
      <c r="L9" s="52">
        <f t="shared" si="2"/>
        <v>0</v>
      </c>
      <c r="M9" s="94"/>
    </row>
    <row r="10" spans="1:13" x14ac:dyDescent="0.35">
      <c r="A10" s="17">
        <v>1</v>
      </c>
      <c r="B10" s="16" t="s">
        <v>26</v>
      </c>
      <c r="C10" s="17">
        <v>12</v>
      </c>
      <c r="D10" s="28">
        <v>2.1</v>
      </c>
      <c r="E10" s="71">
        <f t="shared" si="0"/>
        <v>18</v>
      </c>
      <c r="F10" s="40">
        <v>2</v>
      </c>
      <c r="G10" s="40">
        <f t="shared" si="4"/>
        <v>24</v>
      </c>
      <c r="H10" s="39">
        <f t="shared" si="1"/>
        <v>42</v>
      </c>
      <c r="I10" s="36">
        <f t="shared" si="5"/>
        <v>18</v>
      </c>
      <c r="J10" s="37">
        <f t="shared" si="5"/>
        <v>2</v>
      </c>
      <c r="K10" s="38">
        <f t="shared" si="6"/>
        <v>54</v>
      </c>
      <c r="L10" s="52">
        <f t="shared" si="2"/>
        <v>540000000</v>
      </c>
      <c r="M10" s="94">
        <f t="shared" si="3"/>
        <v>0.5</v>
      </c>
    </row>
    <row r="11" spans="1:13" x14ac:dyDescent="0.35">
      <c r="A11" s="17">
        <v>2</v>
      </c>
      <c r="B11" s="16" t="s">
        <v>5</v>
      </c>
      <c r="C11" s="17">
        <v>11</v>
      </c>
      <c r="D11" s="28">
        <v>2.2000000000000002</v>
      </c>
      <c r="E11" s="71">
        <f t="shared" si="0"/>
        <v>16.5</v>
      </c>
      <c r="F11" s="40">
        <v>2</v>
      </c>
      <c r="G11" s="40">
        <f t="shared" si="4"/>
        <v>22</v>
      </c>
      <c r="H11" s="39">
        <f t="shared" si="1"/>
        <v>38.5</v>
      </c>
      <c r="I11" s="36">
        <f t="shared" si="5"/>
        <v>16.5</v>
      </c>
      <c r="J11" s="37">
        <f t="shared" si="5"/>
        <v>2</v>
      </c>
      <c r="K11" s="38">
        <f t="shared" si="6"/>
        <v>49.5</v>
      </c>
      <c r="L11" s="52">
        <f t="shared" si="2"/>
        <v>495000000</v>
      </c>
      <c r="M11" s="94">
        <f t="shared" si="3"/>
        <v>0.5</v>
      </c>
    </row>
    <row r="12" spans="1:13" ht="15.5" customHeight="1" x14ac:dyDescent="0.35">
      <c r="A12" s="25" t="s">
        <v>54</v>
      </c>
      <c r="B12" s="26" t="s">
        <v>27</v>
      </c>
      <c r="C12" s="26"/>
      <c r="D12" s="19"/>
      <c r="E12" s="71">
        <f t="shared" si="0"/>
        <v>0</v>
      </c>
      <c r="F12" s="40"/>
      <c r="G12" s="40">
        <f t="shared" si="4"/>
        <v>0</v>
      </c>
      <c r="H12" s="39">
        <f t="shared" si="1"/>
        <v>0</v>
      </c>
      <c r="I12" s="36">
        <f t="shared" si="5"/>
        <v>0</v>
      </c>
      <c r="J12" s="37">
        <f t="shared" si="5"/>
        <v>0</v>
      </c>
      <c r="K12" s="38">
        <f t="shared" si="6"/>
        <v>0</v>
      </c>
      <c r="L12" s="52">
        <f t="shared" si="2"/>
        <v>0</v>
      </c>
      <c r="M12" s="94"/>
    </row>
    <row r="13" spans="1:13" ht="30.5" customHeight="1" x14ac:dyDescent="0.35">
      <c r="A13" s="17">
        <v>1</v>
      </c>
      <c r="B13" s="14" t="s">
        <v>30</v>
      </c>
      <c r="C13" s="17">
        <v>10</v>
      </c>
      <c r="D13" s="28">
        <v>2.1</v>
      </c>
      <c r="E13" s="71">
        <f t="shared" si="0"/>
        <v>15</v>
      </c>
      <c r="F13" s="40">
        <v>2</v>
      </c>
      <c r="G13" s="40">
        <f t="shared" si="4"/>
        <v>20</v>
      </c>
      <c r="H13" s="39">
        <f t="shared" si="1"/>
        <v>35</v>
      </c>
      <c r="I13" s="36">
        <f t="shared" si="5"/>
        <v>15</v>
      </c>
      <c r="J13" s="37">
        <f t="shared" si="5"/>
        <v>2</v>
      </c>
      <c r="K13" s="38">
        <f t="shared" si="6"/>
        <v>45</v>
      </c>
      <c r="L13" s="52">
        <f t="shared" si="2"/>
        <v>450000000</v>
      </c>
      <c r="M13" s="94">
        <f t="shared" si="3"/>
        <v>0.5</v>
      </c>
    </row>
    <row r="14" spans="1:13" x14ac:dyDescent="0.35">
      <c r="A14" s="17">
        <v>2</v>
      </c>
      <c r="B14" s="14" t="s">
        <v>31</v>
      </c>
      <c r="C14" s="17">
        <v>9</v>
      </c>
      <c r="D14" s="28">
        <v>1.95</v>
      </c>
      <c r="E14" s="71">
        <f t="shared" si="0"/>
        <v>13.5</v>
      </c>
      <c r="F14" s="40">
        <v>2</v>
      </c>
      <c r="G14" s="40">
        <f t="shared" ref="G14:G15" si="7">C14*F14</f>
        <v>18</v>
      </c>
      <c r="H14" s="39">
        <f t="shared" ref="H14:H15" si="8">E14+G14</f>
        <v>31.5</v>
      </c>
      <c r="I14" s="36">
        <f t="shared" ref="I14:I15" si="9">E14</f>
        <v>13.5</v>
      </c>
      <c r="J14" s="37">
        <f t="shared" ref="J14:J15" si="10">F14</f>
        <v>2</v>
      </c>
      <c r="K14" s="38">
        <f t="shared" ref="K14:K15" si="11">I14+I14*J14</f>
        <v>40.5</v>
      </c>
      <c r="L14" s="52">
        <f t="shared" ref="L14:L15" si="12">(K14*1000)*10000</f>
        <v>405000000</v>
      </c>
      <c r="M14" s="94">
        <f t="shared" si="3"/>
        <v>0.5</v>
      </c>
    </row>
    <row r="15" spans="1:13" x14ac:dyDescent="0.35">
      <c r="A15" s="17">
        <v>3</v>
      </c>
      <c r="B15" s="14" t="s">
        <v>32</v>
      </c>
      <c r="C15" s="17">
        <v>8</v>
      </c>
      <c r="D15" s="28">
        <v>1.85</v>
      </c>
      <c r="E15" s="71">
        <f t="shared" si="0"/>
        <v>12</v>
      </c>
      <c r="F15" s="40">
        <v>2</v>
      </c>
      <c r="G15" s="40">
        <f t="shared" si="7"/>
        <v>16</v>
      </c>
      <c r="H15" s="39">
        <f t="shared" si="8"/>
        <v>28</v>
      </c>
      <c r="I15" s="36">
        <f t="shared" si="9"/>
        <v>12</v>
      </c>
      <c r="J15" s="37">
        <f t="shared" si="10"/>
        <v>2</v>
      </c>
      <c r="K15" s="38">
        <f t="shared" si="11"/>
        <v>36</v>
      </c>
      <c r="L15" s="52">
        <f t="shared" si="12"/>
        <v>360000000</v>
      </c>
      <c r="M15" s="94">
        <f t="shared" si="3"/>
        <v>0.5</v>
      </c>
    </row>
    <row r="16" spans="1:13" x14ac:dyDescent="0.35">
      <c r="A16" s="17">
        <v>4</v>
      </c>
      <c r="B16" s="27" t="s">
        <v>33</v>
      </c>
      <c r="C16" s="17">
        <v>7</v>
      </c>
      <c r="D16" s="28">
        <v>1.9</v>
      </c>
      <c r="E16" s="71">
        <f t="shared" si="0"/>
        <v>10.5</v>
      </c>
      <c r="F16" s="40">
        <v>2</v>
      </c>
      <c r="G16" s="40">
        <f t="shared" si="4"/>
        <v>14</v>
      </c>
      <c r="H16" s="39">
        <f t="shared" si="1"/>
        <v>24.5</v>
      </c>
      <c r="I16" s="36">
        <f t="shared" si="5"/>
        <v>10.5</v>
      </c>
      <c r="J16" s="37">
        <f t="shared" si="5"/>
        <v>2</v>
      </c>
      <c r="K16" s="38">
        <f t="shared" si="6"/>
        <v>31.5</v>
      </c>
      <c r="L16" s="52">
        <f t="shared" si="2"/>
        <v>315000000</v>
      </c>
      <c r="M16" s="94">
        <f t="shared" si="3"/>
        <v>0.5</v>
      </c>
    </row>
    <row r="17" spans="1:13" x14ac:dyDescent="0.35">
      <c r="A17" s="19" t="s">
        <v>55</v>
      </c>
      <c r="B17" s="75" t="s">
        <v>28</v>
      </c>
      <c r="C17" s="75"/>
      <c r="D17" s="75"/>
      <c r="E17" s="71">
        <f t="shared" si="0"/>
        <v>0</v>
      </c>
      <c r="F17" s="40"/>
      <c r="G17" s="40">
        <f t="shared" si="4"/>
        <v>0</v>
      </c>
      <c r="H17" s="39">
        <f t="shared" si="1"/>
        <v>0</v>
      </c>
      <c r="I17" s="36">
        <f t="shared" si="5"/>
        <v>0</v>
      </c>
      <c r="J17" s="37">
        <f t="shared" si="5"/>
        <v>0</v>
      </c>
      <c r="K17" s="38">
        <f t="shared" si="6"/>
        <v>0</v>
      </c>
      <c r="L17" s="52">
        <f t="shared" si="2"/>
        <v>0</v>
      </c>
      <c r="M17" s="94"/>
    </row>
    <row r="18" spans="1:13" x14ac:dyDescent="0.35">
      <c r="A18" s="17">
        <v>1</v>
      </c>
      <c r="B18" s="14" t="s">
        <v>26</v>
      </c>
      <c r="C18" s="17">
        <v>11</v>
      </c>
      <c r="D18" s="29">
        <v>2.9</v>
      </c>
      <c r="E18" s="71">
        <f t="shared" si="0"/>
        <v>16.5</v>
      </c>
      <c r="F18" s="40">
        <v>2</v>
      </c>
      <c r="G18" s="40">
        <f t="shared" si="4"/>
        <v>22</v>
      </c>
      <c r="H18" s="39">
        <f t="shared" si="1"/>
        <v>38.5</v>
      </c>
      <c r="I18" s="36">
        <f t="shared" si="5"/>
        <v>16.5</v>
      </c>
      <c r="J18" s="37">
        <f t="shared" si="5"/>
        <v>2</v>
      </c>
      <c r="K18" s="38">
        <f t="shared" si="6"/>
        <v>49.5</v>
      </c>
      <c r="L18" s="52">
        <f t="shared" si="2"/>
        <v>495000000</v>
      </c>
      <c r="M18" s="94">
        <f t="shared" si="3"/>
        <v>0.5</v>
      </c>
    </row>
    <row r="19" spans="1:13" x14ac:dyDescent="0.35">
      <c r="A19" s="17">
        <v>2</v>
      </c>
      <c r="B19" s="16" t="s">
        <v>5</v>
      </c>
      <c r="C19" s="17">
        <v>10</v>
      </c>
      <c r="D19" s="29">
        <v>2.6</v>
      </c>
      <c r="E19" s="71">
        <f t="shared" si="0"/>
        <v>15</v>
      </c>
      <c r="F19" s="40">
        <v>2</v>
      </c>
      <c r="G19" s="40">
        <f t="shared" si="4"/>
        <v>20</v>
      </c>
      <c r="H19" s="39">
        <f t="shared" si="1"/>
        <v>35</v>
      </c>
      <c r="I19" s="36">
        <f t="shared" si="5"/>
        <v>15</v>
      </c>
      <c r="J19" s="37">
        <f t="shared" si="5"/>
        <v>2</v>
      </c>
      <c r="K19" s="38">
        <f t="shared" si="6"/>
        <v>45</v>
      </c>
      <c r="L19" s="52">
        <f t="shared" si="2"/>
        <v>450000000</v>
      </c>
      <c r="M19" s="94">
        <f t="shared" si="3"/>
        <v>0.5</v>
      </c>
    </row>
    <row r="20" spans="1:13" x14ac:dyDescent="0.35">
      <c r="A20" s="19" t="s">
        <v>56</v>
      </c>
      <c r="B20" s="75" t="s">
        <v>38</v>
      </c>
      <c r="C20" s="75"/>
      <c r="D20" s="75"/>
      <c r="E20" s="71">
        <f t="shared" si="0"/>
        <v>0</v>
      </c>
      <c r="F20" s="40"/>
      <c r="G20" s="40">
        <f t="shared" si="4"/>
        <v>0</v>
      </c>
      <c r="H20" s="39">
        <f t="shared" si="1"/>
        <v>0</v>
      </c>
      <c r="I20" s="36">
        <f t="shared" si="5"/>
        <v>0</v>
      </c>
      <c r="J20" s="37">
        <f t="shared" si="5"/>
        <v>0</v>
      </c>
      <c r="K20" s="38">
        <f t="shared" si="6"/>
        <v>0</v>
      </c>
      <c r="L20" s="52">
        <f t="shared" si="2"/>
        <v>0</v>
      </c>
      <c r="M20" s="94"/>
    </row>
    <row r="21" spans="1:13" x14ac:dyDescent="0.35">
      <c r="A21" s="17">
        <v>1</v>
      </c>
      <c r="B21" s="16" t="s">
        <v>26</v>
      </c>
      <c r="C21" s="17">
        <v>7</v>
      </c>
      <c r="D21" s="29">
        <v>2.6</v>
      </c>
      <c r="E21" s="71">
        <f t="shared" si="0"/>
        <v>10.5</v>
      </c>
      <c r="F21" s="40">
        <v>2</v>
      </c>
      <c r="G21" s="40">
        <f t="shared" si="4"/>
        <v>14</v>
      </c>
      <c r="H21" s="39">
        <f t="shared" si="1"/>
        <v>24.5</v>
      </c>
      <c r="I21" s="36">
        <f t="shared" si="5"/>
        <v>10.5</v>
      </c>
      <c r="J21" s="37">
        <f t="shared" si="5"/>
        <v>2</v>
      </c>
      <c r="K21" s="38">
        <f t="shared" si="6"/>
        <v>31.5</v>
      </c>
      <c r="L21" s="52">
        <f t="shared" si="2"/>
        <v>315000000</v>
      </c>
      <c r="M21" s="94">
        <f t="shared" si="3"/>
        <v>0.5</v>
      </c>
    </row>
    <row r="22" spans="1:13" x14ac:dyDescent="0.35">
      <c r="A22" s="17">
        <v>2</v>
      </c>
      <c r="B22" s="16" t="s">
        <v>5</v>
      </c>
      <c r="C22" s="17">
        <v>6</v>
      </c>
      <c r="D22" s="29">
        <v>2.5</v>
      </c>
      <c r="E22" s="71">
        <f t="shared" si="0"/>
        <v>9</v>
      </c>
      <c r="F22" s="40">
        <v>2</v>
      </c>
      <c r="G22" s="40">
        <f t="shared" si="4"/>
        <v>12</v>
      </c>
      <c r="H22" s="39">
        <f t="shared" si="1"/>
        <v>21</v>
      </c>
      <c r="I22" s="36">
        <f t="shared" si="5"/>
        <v>9</v>
      </c>
      <c r="J22" s="37">
        <f t="shared" si="5"/>
        <v>2</v>
      </c>
      <c r="K22" s="38">
        <f t="shared" si="6"/>
        <v>27</v>
      </c>
      <c r="L22" s="52">
        <f t="shared" si="2"/>
        <v>270000000</v>
      </c>
      <c r="M22" s="94">
        <f t="shared" si="3"/>
        <v>0.5</v>
      </c>
    </row>
    <row r="23" spans="1:13" x14ac:dyDescent="0.35">
      <c r="A23" s="19" t="s">
        <v>57</v>
      </c>
      <c r="B23" s="75" t="s">
        <v>39</v>
      </c>
      <c r="C23" s="75"/>
      <c r="D23" s="75"/>
      <c r="E23" s="71">
        <f t="shared" si="0"/>
        <v>0</v>
      </c>
      <c r="F23" s="40"/>
      <c r="G23" s="40">
        <f t="shared" si="4"/>
        <v>0</v>
      </c>
      <c r="H23" s="39">
        <f t="shared" si="1"/>
        <v>0</v>
      </c>
      <c r="I23" s="36">
        <f t="shared" si="5"/>
        <v>0</v>
      </c>
      <c r="J23" s="37">
        <f t="shared" si="5"/>
        <v>0</v>
      </c>
      <c r="K23" s="38">
        <f t="shared" si="6"/>
        <v>0</v>
      </c>
      <c r="L23" s="52">
        <f t="shared" si="2"/>
        <v>0</v>
      </c>
      <c r="M23" s="94"/>
    </row>
    <row r="24" spans="1:13" x14ac:dyDescent="0.35">
      <c r="A24" s="17">
        <v>1</v>
      </c>
      <c r="B24" s="16" t="s">
        <v>26</v>
      </c>
      <c r="C24" s="17">
        <v>7</v>
      </c>
      <c r="D24" s="28">
        <v>2.2999999999999998</v>
      </c>
      <c r="E24" s="71">
        <f t="shared" si="0"/>
        <v>10.5</v>
      </c>
      <c r="F24" s="40">
        <v>2</v>
      </c>
      <c r="G24" s="40">
        <f t="shared" si="4"/>
        <v>14</v>
      </c>
      <c r="H24" s="39">
        <f t="shared" si="1"/>
        <v>24.5</v>
      </c>
      <c r="I24" s="40">
        <f t="shared" ref="I24:I34" si="13">E24</f>
        <v>10.5</v>
      </c>
      <c r="J24" s="40">
        <f t="shared" ref="J24:J34" si="14">F24</f>
        <v>2</v>
      </c>
      <c r="K24" s="39">
        <f t="shared" ref="K24:K34" si="15">I24+I24*J24</f>
        <v>31.5</v>
      </c>
      <c r="L24" s="52">
        <f t="shared" si="2"/>
        <v>315000000</v>
      </c>
      <c r="M24" s="94">
        <f t="shared" si="3"/>
        <v>0.5</v>
      </c>
    </row>
    <row r="25" spans="1:13" x14ac:dyDescent="0.35">
      <c r="A25" s="17">
        <v>2</v>
      </c>
      <c r="B25" s="16" t="s">
        <v>5</v>
      </c>
      <c r="C25" s="17">
        <v>6</v>
      </c>
      <c r="D25" s="28">
        <v>2.1</v>
      </c>
      <c r="E25" s="71">
        <f t="shared" si="0"/>
        <v>9</v>
      </c>
      <c r="F25" s="40">
        <v>2</v>
      </c>
      <c r="G25" s="40">
        <f t="shared" si="4"/>
        <v>12</v>
      </c>
      <c r="H25" s="39">
        <f t="shared" si="1"/>
        <v>21</v>
      </c>
      <c r="I25" s="40">
        <f t="shared" si="13"/>
        <v>9</v>
      </c>
      <c r="J25" s="40">
        <f t="shared" si="14"/>
        <v>2</v>
      </c>
      <c r="K25" s="39">
        <f t="shared" si="15"/>
        <v>27</v>
      </c>
      <c r="L25" s="52">
        <f t="shared" si="2"/>
        <v>270000000</v>
      </c>
      <c r="M25" s="94">
        <f t="shared" si="3"/>
        <v>0.5</v>
      </c>
    </row>
    <row r="26" spans="1:13" x14ac:dyDescent="0.35">
      <c r="A26" s="19" t="s">
        <v>58</v>
      </c>
      <c r="B26" s="75" t="s">
        <v>41</v>
      </c>
      <c r="C26" s="75"/>
      <c r="D26" s="75"/>
      <c r="E26" s="71">
        <f t="shared" si="0"/>
        <v>0</v>
      </c>
      <c r="F26" s="40"/>
      <c r="G26" s="40">
        <f t="shared" si="4"/>
        <v>0</v>
      </c>
      <c r="H26" s="39">
        <f t="shared" si="1"/>
        <v>0</v>
      </c>
      <c r="I26" s="40">
        <f t="shared" si="13"/>
        <v>0</v>
      </c>
      <c r="J26" s="40">
        <f t="shared" si="14"/>
        <v>0</v>
      </c>
      <c r="K26" s="39">
        <f t="shared" si="15"/>
        <v>0</v>
      </c>
      <c r="L26" s="52">
        <f t="shared" si="2"/>
        <v>0</v>
      </c>
      <c r="M26" s="94"/>
    </row>
    <row r="27" spans="1:13" ht="42" x14ac:dyDescent="0.35">
      <c r="A27" s="17">
        <v>1</v>
      </c>
      <c r="B27" s="16" t="s">
        <v>42</v>
      </c>
      <c r="C27" s="17">
        <v>8</v>
      </c>
      <c r="D27" s="28">
        <v>2.1</v>
      </c>
      <c r="E27" s="71">
        <f t="shared" si="0"/>
        <v>12</v>
      </c>
      <c r="F27" s="40">
        <v>2</v>
      </c>
      <c r="G27" s="40">
        <f t="shared" si="4"/>
        <v>16</v>
      </c>
      <c r="H27" s="39">
        <f t="shared" si="1"/>
        <v>28</v>
      </c>
      <c r="I27" s="40">
        <f t="shared" si="13"/>
        <v>12</v>
      </c>
      <c r="J27" s="40">
        <f t="shared" si="14"/>
        <v>2</v>
      </c>
      <c r="K27" s="39">
        <f t="shared" si="15"/>
        <v>36</v>
      </c>
      <c r="L27" s="52">
        <f t="shared" si="2"/>
        <v>360000000</v>
      </c>
      <c r="M27" s="94">
        <f t="shared" si="3"/>
        <v>0.5</v>
      </c>
    </row>
    <row r="28" spans="1:13" x14ac:dyDescent="0.35">
      <c r="A28" s="17">
        <v>2</v>
      </c>
      <c r="B28" s="16" t="s">
        <v>44</v>
      </c>
      <c r="C28" s="17">
        <v>7</v>
      </c>
      <c r="D28" s="28">
        <v>1.8</v>
      </c>
      <c r="E28" s="71">
        <f t="shared" si="0"/>
        <v>10.5</v>
      </c>
      <c r="F28" s="40">
        <v>2</v>
      </c>
      <c r="G28" s="40">
        <f t="shared" si="4"/>
        <v>14</v>
      </c>
      <c r="H28" s="39">
        <f t="shared" si="1"/>
        <v>24.5</v>
      </c>
      <c r="I28" s="40">
        <f t="shared" si="13"/>
        <v>10.5</v>
      </c>
      <c r="J28" s="40">
        <f t="shared" si="14"/>
        <v>2</v>
      </c>
      <c r="K28" s="39">
        <f t="shared" si="15"/>
        <v>31.5</v>
      </c>
      <c r="L28" s="52">
        <f t="shared" si="2"/>
        <v>315000000</v>
      </c>
      <c r="M28" s="94">
        <f t="shared" si="3"/>
        <v>0.5</v>
      </c>
    </row>
    <row r="29" spans="1:13" x14ac:dyDescent="0.35">
      <c r="A29" s="19" t="s">
        <v>59</v>
      </c>
      <c r="B29" s="75" t="s">
        <v>47</v>
      </c>
      <c r="C29" s="75"/>
      <c r="D29" s="75"/>
      <c r="E29" s="71">
        <f t="shared" si="0"/>
        <v>0</v>
      </c>
      <c r="F29" s="40"/>
      <c r="G29" s="40">
        <f t="shared" si="4"/>
        <v>0</v>
      </c>
      <c r="H29" s="39">
        <f t="shared" si="1"/>
        <v>0</v>
      </c>
      <c r="I29" s="40">
        <f t="shared" si="13"/>
        <v>0</v>
      </c>
      <c r="J29" s="40">
        <f t="shared" si="14"/>
        <v>0</v>
      </c>
      <c r="K29" s="39">
        <f t="shared" si="15"/>
        <v>0</v>
      </c>
      <c r="L29" s="52">
        <f t="shared" si="2"/>
        <v>0</v>
      </c>
      <c r="M29" s="94"/>
    </row>
    <row r="30" spans="1:13" ht="28" x14ac:dyDescent="0.35">
      <c r="A30" s="17">
        <v>1</v>
      </c>
      <c r="B30" s="14" t="s">
        <v>48</v>
      </c>
      <c r="C30" s="17">
        <v>7</v>
      </c>
      <c r="D30" s="28">
        <v>2.9</v>
      </c>
      <c r="E30" s="71">
        <f t="shared" si="0"/>
        <v>10.5</v>
      </c>
      <c r="F30" s="40">
        <v>2</v>
      </c>
      <c r="G30" s="40">
        <f t="shared" si="4"/>
        <v>14</v>
      </c>
      <c r="H30" s="39">
        <f t="shared" si="1"/>
        <v>24.5</v>
      </c>
      <c r="I30" s="40">
        <f t="shared" si="13"/>
        <v>10.5</v>
      </c>
      <c r="J30" s="40">
        <f t="shared" si="14"/>
        <v>2</v>
      </c>
      <c r="K30" s="39">
        <f t="shared" si="15"/>
        <v>31.5</v>
      </c>
      <c r="L30" s="52">
        <f t="shared" si="2"/>
        <v>315000000</v>
      </c>
      <c r="M30" s="94">
        <f t="shared" si="3"/>
        <v>0.5</v>
      </c>
    </row>
    <row r="31" spans="1:13" x14ac:dyDescent="0.35">
      <c r="A31" s="17">
        <v>2</v>
      </c>
      <c r="B31" s="16" t="s">
        <v>44</v>
      </c>
      <c r="C31" s="17">
        <v>6</v>
      </c>
      <c r="D31" s="28">
        <v>2.9</v>
      </c>
      <c r="E31" s="71">
        <f t="shared" si="0"/>
        <v>9</v>
      </c>
      <c r="F31" s="40">
        <v>2</v>
      </c>
      <c r="G31" s="40">
        <f t="shared" si="4"/>
        <v>12</v>
      </c>
      <c r="H31" s="39">
        <f t="shared" si="1"/>
        <v>21</v>
      </c>
      <c r="I31" s="40">
        <f t="shared" si="13"/>
        <v>9</v>
      </c>
      <c r="J31" s="40">
        <f t="shared" si="14"/>
        <v>2</v>
      </c>
      <c r="K31" s="39">
        <f t="shared" si="15"/>
        <v>27</v>
      </c>
      <c r="L31" s="52">
        <f t="shared" si="2"/>
        <v>270000000</v>
      </c>
      <c r="M31" s="94">
        <f t="shared" si="3"/>
        <v>0.5</v>
      </c>
    </row>
    <row r="32" spans="1:13" x14ac:dyDescent="0.35">
      <c r="A32" s="19" t="s">
        <v>60</v>
      </c>
      <c r="B32" s="75" t="s">
        <v>50</v>
      </c>
      <c r="C32" s="75"/>
      <c r="D32" s="75"/>
      <c r="E32" s="71">
        <f t="shared" si="0"/>
        <v>0</v>
      </c>
      <c r="F32" s="40"/>
      <c r="G32" s="40">
        <f t="shared" si="4"/>
        <v>0</v>
      </c>
      <c r="H32" s="39">
        <f t="shared" si="1"/>
        <v>0</v>
      </c>
      <c r="I32" s="40">
        <f t="shared" si="13"/>
        <v>0</v>
      </c>
      <c r="J32" s="40">
        <f t="shared" si="14"/>
        <v>0</v>
      </c>
      <c r="K32" s="39">
        <f t="shared" si="15"/>
        <v>0</v>
      </c>
      <c r="L32" s="52">
        <f t="shared" si="2"/>
        <v>0</v>
      </c>
      <c r="M32" s="94"/>
    </row>
    <row r="33" spans="1:13" ht="28" x14ac:dyDescent="0.35">
      <c r="A33" s="17">
        <v>1</v>
      </c>
      <c r="B33" s="16" t="s">
        <v>52</v>
      </c>
      <c r="C33" s="17">
        <v>6</v>
      </c>
      <c r="D33" s="28">
        <v>2.6</v>
      </c>
      <c r="E33" s="71">
        <f t="shared" si="0"/>
        <v>9</v>
      </c>
      <c r="F33" s="40">
        <v>2</v>
      </c>
      <c r="G33" s="40">
        <f t="shared" si="4"/>
        <v>12</v>
      </c>
      <c r="H33" s="39">
        <f t="shared" si="1"/>
        <v>21</v>
      </c>
      <c r="I33" s="40">
        <f t="shared" si="13"/>
        <v>9</v>
      </c>
      <c r="J33" s="40">
        <f t="shared" si="14"/>
        <v>2</v>
      </c>
      <c r="K33" s="39">
        <f t="shared" si="15"/>
        <v>27</v>
      </c>
      <c r="L33" s="52">
        <f t="shared" si="2"/>
        <v>270000000</v>
      </c>
      <c r="M33" s="94">
        <f t="shared" si="3"/>
        <v>0.5</v>
      </c>
    </row>
    <row r="34" spans="1:13" x14ac:dyDescent="0.35">
      <c r="A34" s="17">
        <v>2</v>
      </c>
      <c r="B34" s="16" t="s">
        <v>44</v>
      </c>
      <c r="C34" s="17">
        <v>5</v>
      </c>
      <c r="D34" s="28">
        <v>2.5</v>
      </c>
      <c r="E34" s="71">
        <f t="shared" si="0"/>
        <v>7.5</v>
      </c>
      <c r="F34" s="40">
        <v>2</v>
      </c>
      <c r="G34" s="40">
        <f t="shared" si="4"/>
        <v>10</v>
      </c>
      <c r="H34" s="39">
        <f t="shared" si="1"/>
        <v>17.5</v>
      </c>
      <c r="I34" s="40">
        <f t="shared" si="13"/>
        <v>7.5</v>
      </c>
      <c r="J34" s="40">
        <f t="shared" si="14"/>
        <v>2</v>
      </c>
      <c r="K34" s="39">
        <f t="shared" si="15"/>
        <v>22.5</v>
      </c>
      <c r="L34" s="52">
        <f t="shared" si="2"/>
        <v>225000000</v>
      </c>
      <c r="M34" s="94">
        <f t="shared" si="3"/>
        <v>0.5</v>
      </c>
    </row>
    <row r="35" spans="1:13" x14ac:dyDescent="0.35">
      <c r="A35" s="19" t="s">
        <v>61</v>
      </c>
      <c r="B35" s="75" t="s">
        <v>45</v>
      </c>
      <c r="C35" s="75"/>
      <c r="D35" s="75"/>
      <c r="E35" s="71">
        <f t="shared" si="0"/>
        <v>0</v>
      </c>
      <c r="F35" s="40"/>
      <c r="G35" s="40">
        <f t="shared" ref="G35:G36" si="16">C35*F35</f>
        <v>0</v>
      </c>
      <c r="H35" s="39">
        <f t="shared" ref="H35:H36" si="17">E35+G35</f>
        <v>0</v>
      </c>
      <c r="I35" s="40">
        <f t="shared" ref="I35:I36" si="18">E35</f>
        <v>0</v>
      </c>
      <c r="J35" s="40">
        <f t="shared" ref="J35:J36" si="19">F35</f>
        <v>0</v>
      </c>
      <c r="K35" s="39">
        <f t="shared" ref="K35:K36" si="20">I35+I35*J35</f>
        <v>0</v>
      </c>
      <c r="L35" s="52">
        <f t="shared" ref="L35:L36" si="21">(K35*1000)*10000</f>
        <v>0</v>
      </c>
      <c r="M35" s="94"/>
    </row>
    <row r="36" spans="1:13" x14ac:dyDescent="0.35">
      <c r="A36" s="17">
        <v>1</v>
      </c>
      <c r="B36" s="16" t="s">
        <v>46</v>
      </c>
      <c r="C36" s="17">
        <v>6</v>
      </c>
      <c r="D36" s="28">
        <v>1.9</v>
      </c>
      <c r="E36" s="71">
        <f t="shared" si="0"/>
        <v>9</v>
      </c>
      <c r="F36" s="40">
        <v>2</v>
      </c>
      <c r="G36" s="40">
        <f t="shared" si="16"/>
        <v>12</v>
      </c>
      <c r="H36" s="39">
        <f t="shared" si="17"/>
        <v>21</v>
      </c>
      <c r="I36" s="40">
        <f t="shared" si="18"/>
        <v>9</v>
      </c>
      <c r="J36" s="40">
        <f t="shared" si="19"/>
        <v>2</v>
      </c>
      <c r="K36" s="39">
        <f t="shared" si="20"/>
        <v>27</v>
      </c>
      <c r="L36" s="52">
        <f t="shared" si="21"/>
        <v>270000000</v>
      </c>
      <c r="M36" s="94">
        <f t="shared" si="3"/>
        <v>0.5</v>
      </c>
    </row>
    <row r="37" spans="1:13" x14ac:dyDescent="0.35">
      <c r="E37" s="44"/>
      <c r="F37" s="44"/>
      <c r="G37" s="44"/>
      <c r="H37" s="53"/>
      <c r="K37" s="54"/>
    </row>
    <row r="38" spans="1:13" x14ac:dyDescent="0.35">
      <c r="E38" s="44"/>
      <c r="F38" s="44"/>
      <c r="G38" s="44"/>
      <c r="H38" s="53"/>
      <c r="K38" s="54"/>
    </row>
    <row r="39" spans="1:13" x14ac:dyDescent="0.35">
      <c r="E39" s="44"/>
      <c r="F39" s="44"/>
      <c r="G39" s="44"/>
      <c r="H39" s="53"/>
      <c r="K39" s="54"/>
    </row>
    <row r="40" spans="1:13" x14ac:dyDescent="0.35">
      <c r="E40" s="44"/>
      <c r="F40" s="44"/>
      <c r="G40" s="44"/>
      <c r="H40" s="53"/>
      <c r="K40" s="54"/>
    </row>
    <row r="41" spans="1:13" x14ac:dyDescent="0.35">
      <c r="E41" s="44"/>
      <c r="F41" s="44"/>
      <c r="G41" s="44"/>
      <c r="H41" s="53"/>
      <c r="K41" s="54"/>
    </row>
    <row r="42" spans="1:13" x14ac:dyDescent="0.35">
      <c r="E42" s="44"/>
      <c r="F42" s="44"/>
      <c r="G42" s="44"/>
      <c r="H42" s="53"/>
      <c r="K42" s="54"/>
    </row>
    <row r="43" spans="1:13" x14ac:dyDescent="0.35">
      <c r="E43" s="44"/>
      <c r="F43" s="44"/>
      <c r="G43" s="44"/>
      <c r="H43" s="53"/>
      <c r="K43" s="54"/>
    </row>
    <row r="44" spans="1:13" x14ac:dyDescent="0.35">
      <c r="E44" s="44"/>
      <c r="F44" s="44"/>
      <c r="G44" s="44"/>
      <c r="H44" s="53"/>
      <c r="K44" s="54"/>
    </row>
    <row r="45" spans="1:13" x14ac:dyDescent="0.35">
      <c r="E45" s="44"/>
      <c r="F45" s="44"/>
      <c r="G45" s="44"/>
      <c r="H45" s="53"/>
      <c r="K45" s="54"/>
    </row>
    <row r="46" spans="1:13" x14ac:dyDescent="0.35">
      <c r="E46" s="44"/>
      <c r="F46" s="44"/>
      <c r="G46" s="44"/>
      <c r="H46" s="53"/>
      <c r="K46" s="54"/>
    </row>
    <row r="47" spans="1:13" x14ac:dyDescent="0.35">
      <c r="E47" s="44"/>
      <c r="F47" s="44"/>
      <c r="G47" s="44"/>
      <c r="H47" s="53"/>
      <c r="K47" s="54"/>
    </row>
    <row r="48" spans="1:13" x14ac:dyDescent="0.35">
      <c r="E48" s="44"/>
      <c r="F48" s="44"/>
      <c r="G48" s="44"/>
      <c r="H48" s="53"/>
      <c r="K48" s="54"/>
    </row>
    <row r="49" spans="5:11" x14ac:dyDescent="0.35">
      <c r="E49" s="44"/>
      <c r="F49" s="44"/>
      <c r="G49" s="44"/>
      <c r="H49" s="53"/>
      <c r="K49" s="54"/>
    </row>
    <row r="50" spans="5:11" x14ac:dyDescent="0.35">
      <c r="E50" s="44"/>
      <c r="F50" s="44"/>
      <c r="G50" s="44"/>
      <c r="H50" s="53"/>
      <c r="K50" s="54"/>
    </row>
    <row r="51" spans="5:11" x14ac:dyDescent="0.35">
      <c r="E51" s="44"/>
      <c r="F51" s="44"/>
      <c r="G51" s="44"/>
      <c r="H51" s="53"/>
      <c r="K51" s="54"/>
    </row>
    <row r="52" spans="5:11" x14ac:dyDescent="0.35">
      <c r="E52" s="44"/>
      <c r="F52" s="44"/>
      <c r="G52" s="44"/>
      <c r="H52" s="53"/>
      <c r="K52" s="54"/>
    </row>
    <row r="53" spans="5:11" x14ac:dyDescent="0.35">
      <c r="E53" s="44"/>
      <c r="F53" s="44"/>
      <c r="G53" s="44"/>
      <c r="H53" s="53"/>
      <c r="K53" s="54"/>
    </row>
    <row r="54" spans="5:11" x14ac:dyDescent="0.35">
      <c r="E54" s="44"/>
      <c r="F54" s="44"/>
      <c r="G54" s="44"/>
      <c r="H54" s="53"/>
      <c r="K54" s="54"/>
    </row>
    <row r="55" spans="5:11" x14ac:dyDescent="0.35">
      <c r="E55" s="44"/>
      <c r="F55" s="44"/>
      <c r="G55" s="44"/>
      <c r="H55" s="53"/>
      <c r="K55" s="54"/>
    </row>
    <row r="56" spans="5:11" x14ac:dyDescent="0.35">
      <c r="E56" s="44"/>
      <c r="F56" s="44"/>
      <c r="G56" s="44"/>
      <c r="H56" s="53"/>
      <c r="K56" s="54"/>
    </row>
    <row r="57" spans="5:11" x14ac:dyDescent="0.35">
      <c r="E57" s="44"/>
      <c r="F57" s="44"/>
      <c r="G57" s="44"/>
      <c r="H57" s="53"/>
      <c r="K57" s="54"/>
    </row>
    <row r="58" spans="5:11" x14ac:dyDescent="0.35">
      <c r="E58" s="44"/>
      <c r="F58" s="44"/>
      <c r="G58" s="44"/>
      <c r="H58" s="53"/>
      <c r="K58" s="54"/>
    </row>
    <row r="59" spans="5:11" x14ac:dyDescent="0.35">
      <c r="E59" s="44"/>
      <c r="F59" s="44"/>
      <c r="G59" s="44"/>
      <c r="H59" s="53"/>
      <c r="K59" s="54"/>
    </row>
    <row r="60" spans="5:11" x14ac:dyDescent="0.35">
      <c r="E60" s="44"/>
      <c r="F60" s="44"/>
      <c r="G60" s="44"/>
      <c r="H60" s="53"/>
      <c r="K60" s="54"/>
    </row>
    <row r="61" spans="5:11" x14ac:dyDescent="0.35">
      <c r="E61" s="44"/>
      <c r="F61" s="44"/>
      <c r="G61" s="44"/>
      <c r="H61" s="53"/>
      <c r="K61" s="54"/>
    </row>
    <row r="62" spans="5:11" x14ac:dyDescent="0.35">
      <c r="E62" s="44"/>
      <c r="F62" s="44"/>
      <c r="G62" s="44"/>
      <c r="H62" s="53"/>
      <c r="K62" s="54"/>
    </row>
    <row r="63" spans="5:11" x14ac:dyDescent="0.35">
      <c r="E63" s="44"/>
      <c r="F63" s="44"/>
      <c r="G63" s="44"/>
      <c r="H63" s="53"/>
      <c r="K63" s="54"/>
    </row>
    <row r="64" spans="5:11" x14ac:dyDescent="0.35">
      <c r="E64" s="44"/>
      <c r="F64" s="44"/>
      <c r="G64" s="44"/>
      <c r="H64" s="53"/>
      <c r="K64" s="54"/>
    </row>
    <row r="65" spans="5:11" x14ac:dyDescent="0.35">
      <c r="E65" s="44"/>
      <c r="F65" s="44"/>
      <c r="G65" s="44"/>
      <c r="H65" s="53"/>
      <c r="K65" s="54"/>
    </row>
  </sheetData>
  <sheetProtection formatCells="0" formatRows="0"/>
  <mergeCells count="20">
    <mergeCell ref="M3:M4"/>
    <mergeCell ref="B35:D35"/>
    <mergeCell ref="C3:C4"/>
    <mergeCell ref="F3:F4"/>
    <mergeCell ref="G3:G4"/>
    <mergeCell ref="E3:E4"/>
    <mergeCell ref="B32:D32"/>
    <mergeCell ref="B6:D6"/>
    <mergeCell ref="B9:D9"/>
    <mergeCell ref="B17:D17"/>
    <mergeCell ref="B26:D26"/>
    <mergeCell ref="B29:D29"/>
    <mergeCell ref="B20:D20"/>
    <mergeCell ref="B23:D23"/>
    <mergeCell ref="A1:K1"/>
    <mergeCell ref="I3:L3"/>
    <mergeCell ref="A3:A4"/>
    <mergeCell ref="B3:B4"/>
    <mergeCell ref="D3:D4"/>
    <mergeCell ref="H3:H4"/>
  </mergeCells>
  <printOptions horizontalCentered="1"/>
  <pageMargins left="0.98425196850393704" right="0.39370078740157483" top="0.98425196850393704" bottom="0.59055118110236227" header="0.31496062992125984" footer="0.19685039370078741"/>
  <pageSetup paperSize="9" firstPageNumber="7" orientation="portrait" useFirstPageNumber="1" r:id="rId1"/>
  <headerFooter>
    <oddFooter xml:space="preserve">&amp;CTrang: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FB02-4C9A-4C5F-8924-BC58965EC4E9}">
  <dimension ref="A1:M65"/>
  <sheetViews>
    <sheetView showZeros="0" zoomScale="115" zoomScaleNormal="115" zoomScaleSheetLayoutView="100" workbookViewId="0">
      <selection activeCell="M3" sqref="M3:M4"/>
    </sheetView>
  </sheetViews>
  <sheetFormatPr defaultColWidth="9.1796875" defaultRowHeight="15.5" x14ac:dyDescent="0.35"/>
  <cols>
    <col min="1" max="1" width="4.54296875" style="22" customWidth="1"/>
    <col min="2" max="2" width="27.90625" style="20" customWidth="1"/>
    <col min="3" max="3" width="21.90625" style="20" customWidth="1"/>
    <col min="4" max="4" width="19.6328125" style="32" customWidth="1"/>
    <col min="5" max="5" width="13.81640625" style="32" customWidth="1"/>
    <col min="6" max="6" width="10.36328125" style="32" hidden="1" customWidth="1"/>
    <col min="7" max="7" width="10.08984375" style="32" hidden="1" customWidth="1"/>
    <col min="8" max="8" width="11.08984375" style="32" hidden="1" customWidth="1"/>
    <col min="9" max="9" width="11.36328125" style="32" hidden="1" customWidth="1"/>
    <col min="10" max="10" width="10.1796875" style="32" hidden="1" customWidth="1"/>
    <col min="11" max="11" width="9.26953125" style="32" hidden="1" customWidth="1"/>
    <col min="12" max="12" width="13.08984375" style="50" hidden="1" customWidth="1"/>
    <col min="13" max="16384" width="9.1796875" style="20"/>
  </cols>
  <sheetData>
    <row r="1" spans="1:13" ht="19" customHeight="1" x14ac:dyDescent="0.35">
      <c r="A1" s="79" t="s">
        <v>78</v>
      </c>
      <c r="B1" s="79"/>
      <c r="C1" s="79"/>
      <c r="D1" s="79"/>
      <c r="E1" s="79"/>
      <c r="F1" s="79"/>
      <c r="G1" s="79"/>
      <c r="H1" s="79"/>
      <c r="I1" s="79"/>
      <c r="J1" s="79"/>
      <c r="K1" s="79"/>
    </row>
    <row r="2" spans="1:13" x14ac:dyDescent="0.35">
      <c r="A2" s="23"/>
      <c r="B2" s="24"/>
      <c r="C2" s="24"/>
      <c r="D2" s="41"/>
    </row>
    <row r="3" spans="1:13" s="21" customFormat="1" ht="46.5" customHeight="1" x14ac:dyDescent="0.3">
      <c r="A3" s="76" t="s">
        <v>0</v>
      </c>
      <c r="B3" s="76" t="s">
        <v>1</v>
      </c>
      <c r="C3" s="76" t="s">
        <v>63</v>
      </c>
      <c r="D3" s="76" t="s">
        <v>64</v>
      </c>
      <c r="E3" s="78" t="s">
        <v>82</v>
      </c>
      <c r="F3" s="83" t="s">
        <v>65</v>
      </c>
      <c r="G3" s="83" t="s">
        <v>66</v>
      </c>
      <c r="H3" s="83" t="s">
        <v>69</v>
      </c>
      <c r="I3" s="80" t="s">
        <v>71</v>
      </c>
      <c r="J3" s="81"/>
      <c r="K3" s="81"/>
      <c r="L3" s="82"/>
      <c r="M3" s="95" t="s">
        <v>83</v>
      </c>
    </row>
    <row r="4" spans="1:13" s="21" customFormat="1" ht="51" customHeight="1" x14ac:dyDescent="0.3">
      <c r="A4" s="76"/>
      <c r="B4" s="76"/>
      <c r="C4" s="76"/>
      <c r="D4" s="76"/>
      <c r="E4" s="78"/>
      <c r="F4" s="83"/>
      <c r="G4" s="83"/>
      <c r="H4" s="83"/>
      <c r="I4" s="33" t="s">
        <v>72</v>
      </c>
      <c r="J4" s="33" t="s">
        <v>73</v>
      </c>
      <c r="K4" s="33" t="s">
        <v>68</v>
      </c>
      <c r="L4" s="34" t="s">
        <v>74</v>
      </c>
      <c r="M4" s="96"/>
    </row>
    <row r="5" spans="1:13" x14ac:dyDescent="0.35">
      <c r="A5" s="13">
        <v>1</v>
      </c>
      <c r="B5" s="13">
        <v>2</v>
      </c>
      <c r="C5" s="13">
        <v>3</v>
      </c>
      <c r="D5" s="13">
        <v>4</v>
      </c>
      <c r="E5" s="62">
        <v>5</v>
      </c>
      <c r="F5" s="13">
        <v>6</v>
      </c>
      <c r="G5" s="13" t="s">
        <v>67</v>
      </c>
      <c r="H5" s="31" t="s">
        <v>70</v>
      </c>
      <c r="I5" s="13">
        <v>9</v>
      </c>
      <c r="J5" s="13">
        <v>10</v>
      </c>
      <c r="K5" s="13">
        <v>11</v>
      </c>
      <c r="L5" s="47">
        <v>12</v>
      </c>
      <c r="M5" s="62">
        <v>6</v>
      </c>
    </row>
    <row r="6" spans="1:13" x14ac:dyDescent="0.35">
      <c r="A6" s="19" t="s">
        <v>2</v>
      </c>
      <c r="B6" s="75" t="s">
        <v>9</v>
      </c>
      <c r="C6" s="75"/>
      <c r="D6" s="75"/>
      <c r="E6" s="35"/>
      <c r="F6" s="35"/>
      <c r="G6" s="35"/>
      <c r="H6" s="35"/>
      <c r="I6" s="31"/>
      <c r="J6" s="31"/>
      <c r="K6" s="31"/>
      <c r="L6" s="51"/>
      <c r="M6" s="97"/>
    </row>
    <row r="7" spans="1:13" x14ac:dyDescent="0.35">
      <c r="A7" s="17">
        <v>1</v>
      </c>
      <c r="B7" s="14" t="s">
        <v>6</v>
      </c>
      <c r="C7" s="17">
        <v>20</v>
      </c>
      <c r="D7" s="29">
        <v>2.6</v>
      </c>
      <c r="E7" s="72">
        <f>C7*1.5</f>
        <v>30</v>
      </c>
      <c r="F7" s="43">
        <v>2</v>
      </c>
      <c r="G7" s="35">
        <f>E7*F7</f>
        <v>60</v>
      </c>
      <c r="H7" s="42">
        <f>E7+G7</f>
        <v>90</v>
      </c>
      <c r="I7" s="36">
        <f>E7</f>
        <v>30</v>
      </c>
      <c r="J7" s="37">
        <f>F7</f>
        <v>2</v>
      </c>
      <c r="K7" s="36">
        <f>I7+I7*J7</f>
        <v>90</v>
      </c>
      <c r="L7" s="52">
        <f>(K7*1000)*10000</f>
        <v>900000000</v>
      </c>
      <c r="M7" s="94">
        <f>(E7-C7)/C7</f>
        <v>0.5</v>
      </c>
    </row>
    <row r="8" spans="1:13" x14ac:dyDescent="0.35">
      <c r="A8" s="17">
        <v>2</v>
      </c>
      <c r="B8" s="14" t="s">
        <v>5</v>
      </c>
      <c r="C8" s="17">
        <v>18</v>
      </c>
      <c r="D8" s="29">
        <v>2.5</v>
      </c>
      <c r="E8" s="72">
        <f t="shared" ref="E8:E36" si="0">C8*1.5</f>
        <v>27</v>
      </c>
      <c r="F8" s="40">
        <v>2</v>
      </c>
      <c r="G8" s="40">
        <f>C8*F8</f>
        <v>36</v>
      </c>
      <c r="H8" s="39">
        <f t="shared" ref="H8:H34" si="1">E8+G8</f>
        <v>63</v>
      </c>
      <c r="I8" s="36">
        <f>E8</f>
        <v>27</v>
      </c>
      <c r="J8" s="37">
        <f>F8</f>
        <v>2</v>
      </c>
      <c r="K8" s="38">
        <f>I8+I8*J8</f>
        <v>81</v>
      </c>
      <c r="L8" s="52">
        <f t="shared" ref="L8:L34" si="2">(K8*1000)*10000</f>
        <v>810000000</v>
      </c>
      <c r="M8" s="94">
        <f t="shared" ref="M8:M36" si="3">(E8-C8)/C8</f>
        <v>0.5</v>
      </c>
    </row>
    <row r="9" spans="1:13" x14ac:dyDescent="0.35">
      <c r="A9" s="19" t="s">
        <v>53</v>
      </c>
      <c r="B9" s="75" t="s">
        <v>25</v>
      </c>
      <c r="C9" s="75"/>
      <c r="D9" s="75"/>
      <c r="E9" s="72">
        <f t="shared" si="0"/>
        <v>0</v>
      </c>
      <c r="F9" s="40"/>
      <c r="G9" s="40">
        <f t="shared" ref="G9:G34" si="4">C9*F9</f>
        <v>0</v>
      </c>
      <c r="H9" s="39">
        <f t="shared" si="1"/>
        <v>0</v>
      </c>
      <c r="I9" s="36">
        <f t="shared" ref="I9:J23" si="5">E9</f>
        <v>0</v>
      </c>
      <c r="J9" s="37">
        <f t="shared" si="5"/>
        <v>0</v>
      </c>
      <c r="K9" s="38">
        <f t="shared" ref="K9:K23" si="6">I9+I9*J9</f>
        <v>0</v>
      </c>
      <c r="L9" s="52">
        <f t="shared" si="2"/>
        <v>0</v>
      </c>
      <c r="M9" s="94"/>
    </row>
    <row r="10" spans="1:13" x14ac:dyDescent="0.35">
      <c r="A10" s="17">
        <v>1</v>
      </c>
      <c r="B10" s="16" t="s">
        <v>26</v>
      </c>
      <c r="C10" s="17">
        <v>10</v>
      </c>
      <c r="D10" s="28">
        <v>2.2000000000000002</v>
      </c>
      <c r="E10" s="72">
        <f t="shared" si="0"/>
        <v>15</v>
      </c>
      <c r="F10" s="40">
        <v>2</v>
      </c>
      <c r="G10" s="40">
        <f t="shared" si="4"/>
        <v>20</v>
      </c>
      <c r="H10" s="39">
        <f t="shared" si="1"/>
        <v>35</v>
      </c>
      <c r="I10" s="36">
        <f t="shared" si="5"/>
        <v>15</v>
      </c>
      <c r="J10" s="37">
        <f t="shared" si="5"/>
        <v>2</v>
      </c>
      <c r="K10" s="38">
        <f t="shared" si="6"/>
        <v>45</v>
      </c>
      <c r="L10" s="52">
        <f t="shared" si="2"/>
        <v>450000000</v>
      </c>
      <c r="M10" s="94">
        <f t="shared" si="3"/>
        <v>0.5</v>
      </c>
    </row>
    <row r="11" spans="1:13" x14ac:dyDescent="0.35">
      <c r="A11" s="17">
        <v>2</v>
      </c>
      <c r="B11" s="16" t="s">
        <v>5</v>
      </c>
      <c r="C11" s="17">
        <v>9</v>
      </c>
      <c r="D11" s="28">
        <v>2.2999999999999998</v>
      </c>
      <c r="E11" s="72">
        <f t="shared" si="0"/>
        <v>13.5</v>
      </c>
      <c r="F11" s="40">
        <v>2</v>
      </c>
      <c r="G11" s="40">
        <f t="shared" si="4"/>
        <v>18</v>
      </c>
      <c r="H11" s="39">
        <f t="shared" si="1"/>
        <v>31.5</v>
      </c>
      <c r="I11" s="36">
        <f t="shared" si="5"/>
        <v>13.5</v>
      </c>
      <c r="J11" s="37">
        <f t="shared" si="5"/>
        <v>2</v>
      </c>
      <c r="K11" s="38">
        <f t="shared" si="6"/>
        <v>40.5</v>
      </c>
      <c r="L11" s="52">
        <f t="shared" si="2"/>
        <v>405000000</v>
      </c>
      <c r="M11" s="94">
        <f t="shared" si="3"/>
        <v>0.5</v>
      </c>
    </row>
    <row r="12" spans="1:13" ht="15.5" customHeight="1" x14ac:dyDescent="0.35">
      <c r="A12" s="25" t="s">
        <v>54</v>
      </c>
      <c r="B12" s="75" t="s">
        <v>27</v>
      </c>
      <c r="C12" s="75"/>
      <c r="D12" s="75"/>
      <c r="E12" s="72">
        <f t="shared" si="0"/>
        <v>0</v>
      </c>
      <c r="F12" s="40"/>
      <c r="G12" s="40">
        <f t="shared" si="4"/>
        <v>0</v>
      </c>
      <c r="H12" s="39">
        <f t="shared" si="1"/>
        <v>0</v>
      </c>
      <c r="I12" s="36">
        <f t="shared" si="5"/>
        <v>0</v>
      </c>
      <c r="J12" s="37">
        <f t="shared" si="5"/>
        <v>0</v>
      </c>
      <c r="K12" s="38">
        <f t="shared" si="6"/>
        <v>0</v>
      </c>
      <c r="L12" s="52">
        <f t="shared" si="2"/>
        <v>0</v>
      </c>
      <c r="M12" s="94"/>
    </row>
    <row r="13" spans="1:13" ht="26" customHeight="1" x14ac:dyDescent="0.35">
      <c r="A13" s="17">
        <v>1</v>
      </c>
      <c r="B13" s="14" t="s">
        <v>30</v>
      </c>
      <c r="C13" s="17">
        <v>10</v>
      </c>
      <c r="D13" s="28">
        <v>2.1</v>
      </c>
      <c r="E13" s="72">
        <f t="shared" si="0"/>
        <v>15</v>
      </c>
      <c r="F13" s="40">
        <v>2</v>
      </c>
      <c r="G13" s="40">
        <f t="shared" si="4"/>
        <v>20</v>
      </c>
      <c r="H13" s="39">
        <f t="shared" si="1"/>
        <v>35</v>
      </c>
      <c r="I13" s="36">
        <f t="shared" si="5"/>
        <v>15</v>
      </c>
      <c r="J13" s="37">
        <f t="shared" si="5"/>
        <v>2</v>
      </c>
      <c r="K13" s="38">
        <f t="shared" si="6"/>
        <v>45</v>
      </c>
      <c r="L13" s="52">
        <f t="shared" si="2"/>
        <v>450000000</v>
      </c>
      <c r="M13" s="94">
        <f t="shared" si="3"/>
        <v>0.5</v>
      </c>
    </row>
    <row r="14" spans="1:13" x14ac:dyDescent="0.35">
      <c r="A14" s="17">
        <v>2</v>
      </c>
      <c r="B14" s="14" t="s">
        <v>31</v>
      </c>
      <c r="C14" s="17">
        <v>9</v>
      </c>
      <c r="D14" s="28">
        <v>1.95</v>
      </c>
      <c r="E14" s="72">
        <f t="shared" si="0"/>
        <v>13.5</v>
      </c>
      <c r="F14" s="40">
        <v>2</v>
      </c>
      <c r="G14" s="40">
        <f t="shared" ref="G14" si="7">C14*F14</f>
        <v>18</v>
      </c>
      <c r="H14" s="39">
        <f t="shared" ref="H14" si="8">E14+G14</f>
        <v>31.5</v>
      </c>
      <c r="I14" s="36">
        <f t="shared" ref="I14" si="9">E14</f>
        <v>13.5</v>
      </c>
      <c r="J14" s="37">
        <f t="shared" ref="J14" si="10">F14</f>
        <v>2</v>
      </c>
      <c r="K14" s="38">
        <f t="shared" ref="K14" si="11">I14+I14*J14</f>
        <v>40.5</v>
      </c>
      <c r="L14" s="52">
        <f t="shared" ref="L14" si="12">(K14*1000)*10000</f>
        <v>405000000</v>
      </c>
      <c r="M14" s="94">
        <f t="shared" si="3"/>
        <v>0.5</v>
      </c>
    </row>
    <row r="15" spans="1:13" x14ac:dyDescent="0.35">
      <c r="A15" s="17">
        <v>3</v>
      </c>
      <c r="B15" s="14" t="s">
        <v>32</v>
      </c>
      <c r="C15" s="17">
        <v>8</v>
      </c>
      <c r="D15" s="28">
        <v>1.85</v>
      </c>
      <c r="E15" s="72">
        <f t="shared" si="0"/>
        <v>12</v>
      </c>
      <c r="F15" s="40">
        <v>2</v>
      </c>
      <c r="G15" s="40">
        <f t="shared" ref="G15" si="13">C15*F15</f>
        <v>16</v>
      </c>
      <c r="H15" s="39">
        <f t="shared" ref="H15" si="14">E15+G15</f>
        <v>28</v>
      </c>
      <c r="I15" s="36">
        <f t="shared" ref="I15" si="15">E15</f>
        <v>12</v>
      </c>
      <c r="J15" s="37">
        <f t="shared" ref="J15" si="16">F15</f>
        <v>2</v>
      </c>
      <c r="K15" s="38">
        <f t="shared" ref="K15" si="17">I15+I15*J15</f>
        <v>36</v>
      </c>
      <c r="L15" s="52">
        <f t="shared" ref="L15" si="18">(K15*1000)*10000</f>
        <v>360000000</v>
      </c>
      <c r="M15" s="94">
        <f t="shared" si="3"/>
        <v>0.5</v>
      </c>
    </row>
    <row r="16" spans="1:13" ht="24.5" customHeight="1" x14ac:dyDescent="0.35">
      <c r="A16" s="17">
        <v>4</v>
      </c>
      <c r="B16" s="27" t="s">
        <v>33</v>
      </c>
      <c r="C16" s="17">
        <v>7</v>
      </c>
      <c r="D16" s="28">
        <v>1.9</v>
      </c>
      <c r="E16" s="72">
        <f t="shared" si="0"/>
        <v>10.5</v>
      </c>
      <c r="F16" s="40">
        <v>2</v>
      </c>
      <c r="G16" s="40">
        <f t="shared" si="4"/>
        <v>14</v>
      </c>
      <c r="H16" s="39">
        <f t="shared" si="1"/>
        <v>24.5</v>
      </c>
      <c r="I16" s="36">
        <f t="shared" si="5"/>
        <v>10.5</v>
      </c>
      <c r="J16" s="37">
        <f t="shared" si="5"/>
        <v>2</v>
      </c>
      <c r="K16" s="38">
        <f t="shared" si="6"/>
        <v>31.5</v>
      </c>
      <c r="L16" s="52">
        <f t="shared" si="2"/>
        <v>315000000</v>
      </c>
      <c r="M16" s="94">
        <f t="shared" si="3"/>
        <v>0.5</v>
      </c>
    </row>
    <row r="17" spans="1:13" x14ac:dyDescent="0.35">
      <c r="A17" s="19" t="s">
        <v>55</v>
      </c>
      <c r="B17" s="75" t="s">
        <v>28</v>
      </c>
      <c r="C17" s="75"/>
      <c r="D17" s="75"/>
      <c r="E17" s="72">
        <f t="shared" si="0"/>
        <v>0</v>
      </c>
      <c r="F17" s="40"/>
      <c r="G17" s="40">
        <f t="shared" si="4"/>
        <v>0</v>
      </c>
      <c r="H17" s="39">
        <f t="shared" si="1"/>
        <v>0</v>
      </c>
      <c r="I17" s="36">
        <f t="shared" si="5"/>
        <v>0</v>
      </c>
      <c r="J17" s="37">
        <f t="shared" si="5"/>
        <v>0</v>
      </c>
      <c r="K17" s="38">
        <f t="shared" si="6"/>
        <v>0</v>
      </c>
      <c r="L17" s="52">
        <f t="shared" si="2"/>
        <v>0</v>
      </c>
      <c r="M17" s="94"/>
    </row>
    <row r="18" spans="1:13" x14ac:dyDescent="0.35">
      <c r="A18" s="17">
        <v>1</v>
      </c>
      <c r="B18" s="14" t="s">
        <v>26</v>
      </c>
      <c r="C18" s="17">
        <v>10</v>
      </c>
      <c r="D18" s="29">
        <v>2.9</v>
      </c>
      <c r="E18" s="72">
        <f t="shared" si="0"/>
        <v>15</v>
      </c>
      <c r="F18" s="40">
        <v>2</v>
      </c>
      <c r="G18" s="40">
        <f t="shared" si="4"/>
        <v>20</v>
      </c>
      <c r="H18" s="39">
        <f t="shared" si="1"/>
        <v>35</v>
      </c>
      <c r="I18" s="36">
        <f t="shared" si="5"/>
        <v>15</v>
      </c>
      <c r="J18" s="37">
        <f t="shared" si="5"/>
        <v>2</v>
      </c>
      <c r="K18" s="38">
        <f t="shared" si="6"/>
        <v>45</v>
      </c>
      <c r="L18" s="52">
        <f t="shared" si="2"/>
        <v>450000000</v>
      </c>
      <c r="M18" s="94">
        <f t="shared" si="3"/>
        <v>0.5</v>
      </c>
    </row>
    <row r="19" spans="1:13" x14ac:dyDescent="0.35">
      <c r="A19" s="17">
        <v>2</v>
      </c>
      <c r="B19" s="16" t="s">
        <v>5</v>
      </c>
      <c r="C19" s="17">
        <v>9</v>
      </c>
      <c r="D19" s="29">
        <v>2.6</v>
      </c>
      <c r="E19" s="72">
        <f t="shared" si="0"/>
        <v>13.5</v>
      </c>
      <c r="F19" s="40">
        <v>2</v>
      </c>
      <c r="G19" s="40">
        <f t="shared" si="4"/>
        <v>18</v>
      </c>
      <c r="H19" s="39">
        <f t="shared" si="1"/>
        <v>31.5</v>
      </c>
      <c r="I19" s="36">
        <f t="shared" si="5"/>
        <v>13.5</v>
      </c>
      <c r="J19" s="37">
        <f t="shared" si="5"/>
        <v>2</v>
      </c>
      <c r="K19" s="38">
        <f t="shared" si="6"/>
        <v>40.5</v>
      </c>
      <c r="L19" s="52">
        <f t="shared" si="2"/>
        <v>405000000</v>
      </c>
      <c r="M19" s="94">
        <f t="shared" si="3"/>
        <v>0.5</v>
      </c>
    </row>
    <row r="20" spans="1:13" x14ac:dyDescent="0.35">
      <c r="A20" s="19" t="s">
        <v>56</v>
      </c>
      <c r="B20" s="75" t="s">
        <v>38</v>
      </c>
      <c r="C20" s="75"/>
      <c r="D20" s="75"/>
      <c r="E20" s="72">
        <f t="shared" si="0"/>
        <v>0</v>
      </c>
      <c r="F20" s="40"/>
      <c r="G20" s="40">
        <f t="shared" si="4"/>
        <v>0</v>
      </c>
      <c r="H20" s="39">
        <f t="shared" si="1"/>
        <v>0</v>
      </c>
      <c r="I20" s="36">
        <f t="shared" si="5"/>
        <v>0</v>
      </c>
      <c r="J20" s="37">
        <f t="shared" si="5"/>
        <v>0</v>
      </c>
      <c r="K20" s="38">
        <f t="shared" si="6"/>
        <v>0</v>
      </c>
      <c r="L20" s="52">
        <f t="shared" si="2"/>
        <v>0</v>
      </c>
      <c r="M20" s="94"/>
    </row>
    <row r="21" spans="1:13" x14ac:dyDescent="0.35">
      <c r="A21" s="17">
        <v>1</v>
      </c>
      <c r="B21" s="16" t="s">
        <v>26</v>
      </c>
      <c r="C21" s="17">
        <v>7</v>
      </c>
      <c r="D21" s="29">
        <v>2.6</v>
      </c>
      <c r="E21" s="72">
        <f t="shared" si="0"/>
        <v>10.5</v>
      </c>
      <c r="F21" s="40">
        <v>2</v>
      </c>
      <c r="G21" s="40">
        <f t="shared" si="4"/>
        <v>14</v>
      </c>
      <c r="H21" s="39">
        <f t="shared" si="1"/>
        <v>24.5</v>
      </c>
      <c r="I21" s="36">
        <f t="shared" si="5"/>
        <v>10.5</v>
      </c>
      <c r="J21" s="37">
        <f t="shared" si="5"/>
        <v>2</v>
      </c>
      <c r="K21" s="38">
        <f t="shared" si="6"/>
        <v>31.5</v>
      </c>
      <c r="L21" s="52">
        <f t="shared" si="2"/>
        <v>315000000</v>
      </c>
      <c r="M21" s="94">
        <f t="shared" si="3"/>
        <v>0.5</v>
      </c>
    </row>
    <row r="22" spans="1:13" x14ac:dyDescent="0.35">
      <c r="A22" s="17">
        <v>2</v>
      </c>
      <c r="B22" s="16" t="s">
        <v>5</v>
      </c>
      <c r="C22" s="17">
        <v>6</v>
      </c>
      <c r="D22" s="29">
        <v>2.5</v>
      </c>
      <c r="E22" s="72">
        <f t="shared" si="0"/>
        <v>9</v>
      </c>
      <c r="F22" s="40">
        <v>2</v>
      </c>
      <c r="G22" s="40">
        <f t="shared" si="4"/>
        <v>12</v>
      </c>
      <c r="H22" s="39">
        <f t="shared" si="1"/>
        <v>21</v>
      </c>
      <c r="I22" s="36">
        <f t="shared" si="5"/>
        <v>9</v>
      </c>
      <c r="J22" s="37">
        <f t="shared" si="5"/>
        <v>2</v>
      </c>
      <c r="K22" s="38">
        <f t="shared" si="6"/>
        <v>27</v>
      </c>
      <c r="L22" s="52">
        <f t="shared" si="2"/>
        <v>270000000</v>
      </c>
      <c r="M22" s="94">
        <f t="shared" si="3"/>
        <v>0.5</v>
      </c>
    </row>
    <row r="23" spans="1:13" x14ac:dyDescent="0.35">
      <c r="A23" s="19" t="s">
        <v>57</v>
      </c>
      <c r="B23" s="75" t="s">
        <v>39</v>
      </c>
      <c r="C23" s="75"/>
      <c r="D23" s="75"/>
      <c r="E23" s="72">
        <f t="shared" si="0"/>
        <v>0</v>
      </c>
      <c r="F23" s="40"/>
      <c r="G23" s="40">
        <f t="shared" si="4"/>
        <v>0</v>
      </c>
      <c r="H23" s="39">
        <f t="shared" si="1"/>
        <v>0</v>
      </c>
      <c r="I23" s="36">
        <f t="shared" si="5"/>
        <v>0</v>
      </c>
      <c r="J23" s="37">
        <f t="shared" si="5"/>
        <v>0</v>
      </c>
      <c r="K23" s="38">
        <f t="shared" si="6"/>
        <v>0</v>
      </c>
      <c r="L23" s="52">
        <f t="shared" si="2"/>
        <v>0</v>
      </c>
      <c r="M23" s="94"/>
    </row>
    <row r="24" spans="1:13" x14ac:dyDescent="0.35">
      <c r="A24" s="17">
        <v>1</v>
      </c>
      <c r="B24" s="16" t="s">
        <v>26</v>
      </c>
      <c r="C24" s="17">
        <v>7</v>
      </c>
      <c r="D24" s="28">
        <v>2.2999999999999998</v>
      </c>
      <c r="E24" s="72">
        <f t="shared" si="0"/>
        <v>10.5</v>
      </c>
      <c r="F24" s="40">
        <v>2</v>
      </c>
      <c r="G24" s="40">
        <f t="shared" si="4"/>
        <v>14</v>
      </c>
      <c r="H24" s="39">
        <f t="shared" si="1"/>
        <v>24.5</v>
      </c>
      <c r="I24" s="40">
        <f t="shared" ref="I24:I34" si="19">E24</f>
        <v>10.5</v>
      </c>
      <c r="J24" s="40">
        <f t="shared" ref="J24:J34" si="20">F24</f>
        <v>2</v>
      </c>
      <c r="K24" s="39">
        <f t="shared" ref="K24:K34" si="21">I24+I24*J24</f>
        <v>31.5</v>
      </c>
      <c r="L24" s="52">
        <f t="shared" si="2"/>
        <v>315000000</v>
      </c>
      <c r="M24" s="94">
        <f t="shared" si="3"/>
        <v>0.5</v>
      </c>
    </row>
    <row r="25" spans="1:13" x14ac:dyDescent="0.35">
      <c r="A25" s="17">
        <v>2</v>
      </c>
      <c r="B25" s="16" t="s">
        <v>5</v>
      </c>
      <c r="C25" s="17">
        <v>6</v>
      </c>
      <c r="D25" s="28">
        <v>2.1</v>
      </c>
      <c r="E25" s="72">
        <f t="shared" si="0"/>
        <v>9</v>
      </c>
      <c r="F25" s="40">
        <v>2</v>
      </c>
      <c r="G25" s="40">
        <f t="shared" si="4"/>
        <v>12</v>
      </c>
      <c r="H25" s="39">
        <f t="shared" si="1"/>
        <v>21</v>
      </c>
      <c r="I25" s="40">
        <f t="shared" si="19"/>
        <v>9</v>
      </c>
      <c r="J25" s="40">
        <f t="shared" si="20"/>
        <v>2</v>
      </c>
      <c r="K25" s="39">
        <f t="shared" si="21"/>
        <v>27</v>
      </c>
      <c r="L25" s="52">
        <f t="shared" si="2"/>
        <v>270000000</v>
      </c>
      <c r="M25" s="94">
        <f t="shared" si="3"/>
        <v>0.5</v>
      </c>
    </row>
    <row r="26" spans="1:13" x14ac:dyDescent="0.35">
      <c r="A26" s="19" t="s">
        <v>58</v>
      </c>
      <c r="B26" s="75" t="s">
        <v>41</v>
      </c>
      <c r="C26" s="75"/>
      <c r="D26" s="75"/>
      <c r="E26" s="72">
        <f t="shared" si="0"/>
        <v>0</v>
      </c>
      <c r="F26" s="40"/>
      <c r="G26" s="40">
        <f t="shared" si="4"/>
        <v>0</v>
      </c>
      <c r="H26" s="39">
        <f t="shared" si="1"/>
        <v>0</v>
      </c>
      <c r="I26" s="40">
        <f t="shared" si="19"/>
        <v>0</v>
      </c>
      <c r="J26" s="40">
        <f t="shared" si="20"/>
        <v>0</v>
      </c>
      <c r="K26" s="39">
        <f t="shared" si="21"/>
        <v>0</v>
      </c>
      <c r="L26" s="52">
        <f t="shared" si="2"/>
        <v>0</v>
      </c>
      <c r="M26" s="94"/>
    </row>
    <row r="27" spans="1:13" ht="44" customHeight="1" x14ac:dyDescent="0.35">
      <c r="A27" s="17">
        <v>1</v>
      </c>
      <c r="B27" s="16" t="s">
        <v>42</v>
      </c>
      <c r="C27" s="17">
        <v>8</v>
      </c>
      <c r="D27" s="28">
        <v>2.1</v>
      </c>
      <c r="E27" s="72">
        <f t="shared" si="0"/>
        <v>12</v>
      </c>
      <c r="F27" s="40">
        <v>2</v>
      </c>
      <c r="G27" s="40">
        <f t="shared" si="4"/>
        <v>16</v>
      </c>
      <c r="H27" s="39">
        <f t="shared" si="1"/>
        <v>28</v>
      </c>
      <c r="I27" s="40">
        <f t="shared" si="19"/>
        <v>12</v>
      </c>
      <c r="J27" s="40">
        <f t="shared" si="20"/>
        <v>2</v>
      </c>
      <c r="K27" s="39">
        <f t="shared" si="21"/>
        <v>36</v>
      </c>
      <c r="L27" s="52">
        <f t="shared" si="2"/>
        <v>360000000</v>
      </c>
      <c r="M27" s="94">
        <f t="shared" si="3"/>
        <v>0.5</v>
      </c>
    </row>
    <row r="28" spans="1:13" x14ac:dyDescent="0.35">
      <c r="A28" s="17">
        <v>2</v>
      </c>
      <c r="B28" s="16" t="s">
        <v>44</v>
      </c>
      <c r="C28" s="17">
        <v>7</v>
      </c>
      <c r="D28" s="28">
        <v>1.8</v>
      </c>
      <c r="E28" s="72">
        <f t="shared" si="0"/>
        <v>10.5</v>
      </c>
      <c r="F28" s="40">
        <v>2</v>
      </c>
      <c r="G28" s="40">
        <f t="shared" si="4"/>
        <v>14</v>
      </c>
      <c r="H28" s="39">
        <f t="shared" si="1"/>
        <v>24.5</v>
      </c>
      <c r="I28" s="40">
        <f t="shared" si="19"/>
        <v>10.5</v>
      </c>
      <c r="J28" s="40">
        <f t="shared" si="20"/>
        <v>2</v>
      </c>
      <c r="K28" s="39">
        <f t="shared" si="21"/>
        <v>31.5</v>
      </c>
      <c r="L28" s="52">
        <f t="shared" si="2"/>
        <v>315000000</v>
      </c>
      <c r="M28" s="94">
        <f t="shared" si="3"/>
        <v>0.5</v>
      </c>
    </row>
    <row r="29" spans="1:13" ht="28" x14ac:dyDescent="0.35">
      <c r="A29" s="19" t="s">
        <v>59</v>
      </c>
      <c r="B29" s="75" t="s">
        <v>47</v>
      </c>
      <c r="C29" s="75"/>
      <c r="D29" s="75"/>
      <c r="E29" s="72">
        <f t="shared" si="0"/>
        <v>0</v>
      </c>
      <c r="F29" s="40"/>
      <c r="G29" s="40">
        <f t="shared" si="4"/>
        <v>0</v>
      </c>
      <c r="H29" s="39">
        <f t="shared" si="1"/>
        <v>0</v>
      </c>
      <c r="I29" s="40">
        <f t="shared" si="19"/>
        <v>0</v>
      </c>
      <c r="J29" s="40">
        <f t="shared" si="20"/>
        <v>0</v>
      </c>
      <c r="K29" s="39">
        <f t="shared" si="21"/>
        <v>0</v>
      </c>
      <c r="L29" s="52">
        <f t="shared" si="2"/>
        <v>0</v>
      </c>
      <c r="M29" s="94"/>
    </row>
    <row r="30" spans="1:13" ht="36" customHeight="1" x14ac:dyDescent="0.35">
      <c r="A30" s="17">
        <v>1</v>
      </c>
      <c r="B30" s="14" t="s">
        <v>48</v>
      </c>
      <c r="C30" s="17">
        <v>7</v>
      </c>
      <c r="D30" s="28">
        <v>2.9</v>
      </c>
      <c r="E30" s="72">
        <f t="shared" si="0"/>
        <v>10.5</v>
      </c>
      <c r="F30" s="40">
        <v>2</v>
      </c>
      <c r="G30" s="40">
        <f t="shared" si="4"/>
        <v>14</v>
      </c>
      <c r="H30" s="39">
        <f t="shared" si="1"/>
        <v>24.5</v>
      </c>
      <c r="I30" s="40">
        <f t="shared" si="19"/>
        <v>10.5</v>
      </c>
      <c r="J30" s="40">
        <f t="shared" si="20"/>
        <v>2</v>
      </c>
      <c r="K30" s="39">
        <f t="shared" si="21"/>
        <v>31.5</v>
      </c>
      <c r="L30" s="52">
        <f t="shared" si="2"/>
        <v>315000000</v>
      </c>
      <c r="M30" s="94">
        <f t="shared" si="3"/>
        <v>0.5</v>
      </c>
    </row>
    <row r="31" spans="1:13" x14ac:dyDescent="0.35">
      <c r="A31" s="17">
        <v>2</v>
      </c>
      <c r="B31" s="16" t="s">
        <v>44</v>
      </c>
      <c r="C31" s="17">
        <v>6</v>
      </c>
      <c r="D31" s="28">
        <v>2.9</v>
      </c>
      <c r="E31" s="72">
        <f t="shared" si="0"/>
        <v>9</v>
      </c>
      <c r="F31" s="40">
        <v>2</v>
      </c>
      <c r="G31" s="40">
        <f t="shared" si="4"/>
        <v>12</v>
      </c>
      <c r="H31" s="39">
        <f t="shared" si="1"/>
        <v>21</v>
      </c>
      <c r="I31" s="40">
        <f t="shared" si="19"/>
        <v>9</v>
      </c>
      <c r="J31" s="40">
        <f t="shared" si="20"/>
        <v>2</v>
      </c>
      <c r="K31" s="39">
        <f t="shared" si="21"/>
        <v>27</v>
      </c>
      <c r="L31" s="52">
        <f t="shared" si="2"/>
        <v>270000000</v>
      </c>
      <c r="M31" s="94">
        <f t="shared" si="3"/>
        <v>0.5</v>
      </c>
    </row>
    <row r="32" spans="1:13" x14ac:dyDescent="0.35">
      <c r="A32" s="19" t="s">
        <v>60</v>
      </c>
      <c r="B32" s="75" t="s">
        <v>50</v>
      </c>
      <c r="C32" s="75"/>
      <c r="D32" s="75"/>
      <c r="E32" s="72">
        <f t="shared" si="0"/>
        <v>0</v>
      </c>
      <c r="F32" s="40"/>
      <c r="G32" s="40">
        <f t="shared" si="4"/>
        <v>0</v>
      </c>
      <c r="H32" s="39">
        <f t="shared" si="1"/>
        <v>0</v>
      </c>
      <c r="I32" s="40">
        <f t="shared" si="19"/>
        <v>0</v>
      </c>
      <c r="J32" s="40">
        <f t="shared" si="20"/>
        <v>0</v>
      </c>
      <c r="K32" s="39">
        <f t="shared" si="21"/>
        <v>0</v>
      </c>
      <c r="L32" s="52">
        <f t="shared" si="2"/>
        <v>0</v>
      </c>
      <c r="M32" s="94"/>
    </row>
    <row r="33" spans="1:13" ht="41" customHeight="1" x14ac:dyDescent="0.35">
      <c r="A33" s="17">
        <v>1</v>
      </c>
      <c r="B33" s="16" t="s">
        <v>52</v>
      </c>
      <c r="C33" s="17">
        <v>5.5</v>
      </c>
      <c r="D33" s="28">
        <v>2.6</v>
      </c>
      <c r="E33" s="72">
        <f t="shared" si="0"/>
        <v>8.25</v>
      </c>
      <c r="F33" s="40">
        <v>2</v>
      </c>
      <c r="G33" s="40">
        <f t="shared" si="4"/>
        <v>11</v>
      </c>
      <c r="H33" s="39">
        <f t="shared" si="1"/>
        <v>19.25</v>
      </c>
      <c r="I33" s="40">
        <f t="shared" si="19"/>
        <v>8.25</v>
      </c>
      <c r="J33" s="40">
        <f t="shared" si="20"/>
        <v>2</v>
      </c>
      <c r="K33" s="39">
        <f t="shared" si="21"/>
        <v>24.75</v>
      </c>
      <c r="L33" s="52">
        <f t="shared" si="2"/>
        <v>247500000</v>
      </c>
      <c r="M33" s="94">
        <f t="shared" si="3"/>
        <v>0.5</v>
      </c>
    </row>
    <row r="34" spans="1:13" x14ac:dyDescent="0.35">
      <c r="A34" s="17">
        <v>2</v>
      </c>
      <c r="B34" s="16" t="s">
        <v>44</v>
      </c>
      <c r="C34" s="17">
        <v>5</v>
      </c>
      <c r="D34" s="28">
        <v>2.5</v>
      </c>
      <c r="E34" s="72">
        <f t="shared" si="0"/>
        <v>7.5</v>
      </c>
      <c r="F34" s="40">
        <v>2</v>
      </c>
      <c r="G34" s="40">
        <f t="shared" si="4"/>
        <v>10</v>
      </c>
      <c r="H34" s="39">
        <f t="shared" si="1"/>
        <v>17.5</v>
      </c>
      <c r="I34" s="40">
        <f t="shared" si="19"/>
        <v>7.5</v>
      </c>
      <c r="J34" s="40">
        <f t="shared" si="20"/>
        <v>2</v>
      </c>
      <c r="K34" s="39">
        <f t="shared" si="21"/>
        <v>22.5</v>
      </c>
      <c r="L34" s="52">
        <f t="shared" si="2"/>
        <v>225000000</v>
      </c>
      <c r="M34" s="94">
        <f t="shared" si="3"/>
        <v>0.5</v>
      </c>
    </row>
    <row r="35" spans="1:13" x14ac:dyDescent="0.35">
      <c r="A35" s="19" t="s">
        <v>61</v>
      </c>
      <c r="B35" s="75" t="s">
        <v>45</v>
      </c>
      <c r="C35" s="75"/>
      <c r="D35" s="75"/>
      <c r="E35" s="72">
        <f t="shared" si="0"/>
        <v>0</v>
      </c>
      <c r="F35" s="40"/>
      <c r="G35" s="40">
        <f>C35*F35</f>
        <v>0</v>
      </c>
      <c r="H35" s="39">
        <f>E35+G35</f>
        <v>0</v>
      </c>
      <c r="I35" s="40">
        <f>E35</f>
        <v>0</v>
      </c>
      <c r="J35" s="40">
        <f>F35</f>
        <v>0</v>
      </c>
      <c r="K35" s="39">
        <f>I35+I35*J35</f>
        <v>0</v>
      </c>
      <c r="L35" s="52">
        <f>(K35*1000)*10000</f>
        <v>0</v>
      </c>
      <c r="M35" s="94"/>
    </row>
    <row r="36" spans="1:13" x14ac:dyDescent="0.35">
      <c r="A36" s="17">
        <v>1</v>
      </c>
      <c r="B36" s="16" t="s">
        <v>46</v>
      </c>
      <c r="C36" s="17">
        <v>6</v>
      </c>
      <c r="D36" s="28">
        <v>1.9</v>
      </c>
      <c r="E36" s="72">
        <f t="shared" si="0"/>
        <v>9</v>
      </c>
      <c r="F36" s="40">
        <v>2</v>
      </c>
      <c r="G36" s="40">
        <f>C36*F36</f>
        <v>12</v>
      </c>
      <c r="H36" s="39">
        <f>E36+G36</f>
        <v>21</v>
      </c>
      <c r="I36" s="40">
        <f>E36</f>
        <v>9</v>
      </c>
      <c r="J36" s="40">
        <f>F36</f>
        <v>2</v>
      </c>
      <c r="K36" s="39">
        <f>I36+I36*J36</f>
        <v>27</v>
      </c>
      <c r="L36" s="52">
        <f>(K36*1000)*10000</f>
        <v>270000000</v>
      </c>
      <c r="M36" s="94">
        <f t="shared" si="3"/>
        <v>0.5</v>
      </c>
    </row>
    <row r="37" spans="1:13" x14ac:dyDescent="0.35">
      <c r="E37" s="44"/>
      <c r="F37" s="44"/>
      <c r="G37" s="44"/>
      <c r="H37" s="53"/>
      <c r="K37" s="54"/>
    </row>
    <row r="38" spans="1:13" x14ac:dyDescent="0.35">
      <c r="E38" s="44"/>
      <c r="F38" s="44"/>
      <c r="G38" s="44"/>
      <c r="H38" s="53"/>
      <c r="K38" s="54"/>
    </row>
    <row r="39" spans="1:13" x14ac:dyDescent="0.35">
      <c r="E39" s="44"/>
      <c r="F39" s="44"/>
      <c r="G39" s="44"/>
      <c r="H39" s="53"/>
      <c r="K39" s="54"/>
    </row>
    <row r="40" spans="1:13" x14ac:dyDescent="0.35">
      <c r="E40" s="44"/>
      <c r="F40" s="44"/>
      <c r="G40" s="44"/>
      <c r="H40" s="53"/>
      <c r="K40" s="54"/>
    </row>
    <row r="41" spans="1:13" x14ac:dyDescent="0.35">
      <c r="E41" s="44"/>
      <c r="F41" s="44"/>
      <c r="G41" s="44"/>
      <c r="H41" s="53"/>
      <c r="K41" s="54"/>
    </row>
    <row r="42" spans="1:13" x14ac:dyDescent="0.35">
      <c r="E42" s="44"/>
      <c r="F42" s="44"/>
      <c r="G42" s="44"/>
      <c r="H42" s="53"/>
      <c r="K42" s="54"/>
    </row>
    <row r="43" spans="1:13" x14ac:dyDescent="0.35">
      <c r="E43" s="44"/>
      <c r="F43" s="44"/>
      <c r="G43" s="44"/>
      <c r="H43" s="53"/>
      <c r="K43" s="54"/>
    </row>
    <row r="44" spans="1:13" x14ac:dyDescent="0.35">
      <c r="E44" s="44"/>
      <c r="F44" s="44"/>
      <c r="G44" s="44"/>
      <c r="H44" s="53"/>
      <c r="K44" s="54"/>
    </row>
    <row r="45" spans="1:13" x14ac:dyDescent="0.35">
      <c r="E45" s="44"/>
      <c r="F45" s="44"/>
      <c r="G45" s="44"/>
      <c r="H45" s="53"/>
      <c r="K45" s="54"/>
    </row>
    <row r="46" spans="1:13" x14ac:dyDescent="0.35">
      <c r="E46" s="44"/>
      <c r="F46" s="44"/>
      <c r="G46" s="44"/>
      <c r="H46" s="53"/>
      <c r="K46" s="54"/>
    </row>
    <row r="47" spans="1:13" x14ac:dyDescent="0.35">
      <c r="E47" s="44"/>
      <c r="F47" s="44"/>
      <c r="G47" s="44"/>
      <c r="H47" s="53"/>
      <c r="K47" s="54"/>
    </row>
    <row r="48" spans="1:13" x14ac:dyDescent="0.35">
      <c r="E48" s="44"/>
      <c r="F48" s="44"/>
      <c r="G48" s="44"/>
      <c r="H48" s="53"/>
      <c r="K48" s="54"/>
    </row>
    <row r="49" spans="5:11" x14ac:dyDescent="0.35">
      <c r="E49" s="44"/>
      <c r="F49" s="44"/>
      <c r="G49" s="44"/>
      <c r="H49" s="53"/>
      <c r="K49" s="54"/>
    </row>
    <row r="50" spans="5:11" x14ac:dyDescent="0.35">
      <c r="E50" s="44"/>
      <c r="F50" s="44"/>
      <c r="G50" s="44"/>
      <c r="H50" s="53"/>
      <c r="K50" s="54"/>
    </row>
    <row r="51" spans="5:11" x14ac:dyDescent="0.35">
      <c r="E51" s="44"/>
      <c r="F51" s="44"/>
      <c r="G51" s="44"/>
      <c r="H51" s="53"/>
      <c r="K51" s="54"/>
    </row>
    <row r="52" spans="5:11" x14ac:dyDescent="0.35">
      <c r="E52" s="44"/>
      <c r="F52" s="44"/>
      <c r="G52" s="44"/>
      <c r="H52" s="53"/>
      <c r="K52" s="54"/>
    </row>
    <row r="53" spans="5:11" x14ac:dyDescent="0.35">
      <c r="E53" s="44"/>
      <c r="F53" s="44"/>
      <c r="G53" s="44"/>
      <c r="H53" s="53"/>
      <c r="K53" s="54"/>
    </row>
    <row r="54" spans="5:11" x14ac:dyDescent="0.35">
      <c r="E54" s="44"/>
      <c r="F54" s="44"/>
      <c r="G54" s="44"/>
      <c r="H54" s="53"/>
      <c r="K54" s="54"/>
    </row>
    <row r="55" spans="5:11" x14ac:dyDescent="0.35">
      <c r="E55" s="44"/>
      <c r="F55" s="44"/>
      <c r="G55" s="44"/>
      <c r="H55" s="53"/>
      <c r="K55" s="54"/>
    </row>
    <row r="56" spans="5:11" x14ac:dyDescent="0.35">
      <c r="E56" s="44"/>
      <c r="F56" s="44"/>
      <c r="G56" s="44"/>
      <c r="H56" s="53"/>
      <c r="K56" s="54"/>
    </row>
    <row r="57" spans="5:11" x14ac:dyDescent="0.35">
      <c r="E57" s="44"/>
      <c r="F57" s="44"/>
      <c r="G57" s="44"/>
      <c r="H57" s="53"/>
      <c r="K57" s="54"/>
    </row>
    <row r="58" spans="5:11" x14ac:dyDescent="0.35">
      <c r="E58" s="44"/>
      <c r="F58" s="44"/>
      <c r="G58" s="44"/>
      <c r="H58" s="53"/>
      <c r="K58" s="54"/>
    </row>
    <row r="59" spans="5:11" x14ac:dyDescent="0.35">
      <c r="E59" s="44"/>
      <c r="F59" s="44"/>
      <c r="G59" s="44"/>
      <c r="H59" s="53"/>
      <c r="K59" s="54"/>
    </row>
    <row r="60" spans="5:11" x14ac:dyDescent="0.35">
      <c r="E60" s="44"/>
      <c r="F60" s="44"/>
      <c r="G60" s="44"/>
      <c r="H60" s="53"/>
      <c r="K60" s="54"/>
    </row>
    <row r="61" spans="5:11" x14ac:dyDescent="0.35">
      <c r="E61" s="44"/>
      <c r="F61" s="44"/>
      <c r="G61" s="44"/>
      <c r="H61" s="53"/>
      <c r="K61" s="54"/>
    </row>
    <row r="62" spans="5:11" x14ac:dyDescent="0.35">
      <c r="E62" s="44"/>
      <c r="F62" s="44"/>
      <c r="G62" s="44"/>
      <c r="H62" s="53"/>
      <c r="K62" s="54"/>
    </row>
    <row r="63" spans="5:11" x14ac:dyDescent="0.35">
      <c r="E63" s="44"/>
      <c r="F63" s="44"/>
      <c r="G63" s="44"/>
      <c r="H63" s="53"/>
      <c r="K63" s="54"/>
    </row>
    <row r="64" spans="5:11" x14ac:dyDescent="0.35">
      <c r="E64" s="44"/>
      <c r="F64" s="44"/>
      <c r="G64" s="44"/>
      <c r="H64" s="53"/>
      <c r="K64" s="54"/>
    </row>
    <row r="65" spans="5:11" x14ac:dyDescent="0.35">
      <c r="E65" s="44"/>
      <c r="F65" s="44"/>
      <c r="G65" s="44"/>
      <c r="H65" s="53"/>
      <c r="K65" s="54"/>
    </row>
  </sheetData>
  <sheetProtection formatCells="0" formatRows="0"/>
  <mergeCells count="21">
    <mergeCell ref="M3:M4"/>
    <mergeCell ref="A1:K1"/>
    <mergeCell ref="I3:L3"/>
    <mergeCell ref="B6:D6"/>
    <mergeCell ref="B9:D9"/>
    <mergeCell ref="B12:D12"/>
    <mergeCell ref="F3:F4"/>
    <mergeCell ref="G3:G4"/>
    <mergeCell ref="H3:H4"/>
    <mergeCell ref="E3:E4"/>
    <mergeCell ref="A3:A4"/>
    <mergeCell ref="B3:B4"/>
    <mergeCell ref="C3:C4"/>
    <mergeCell ref="D3:D4"/>
    <mergeCell ref="B17:D17"/>
    <mergeCell ref="B20:D20"/>
    <mergeCell ref="B23:D23"/>
    <mergeCell ref="B26:D26"/>
    <mergeCell ref="B35:D35"/>
    <mergeCell ref="B29:D29"/>
    <mergeCell ref="B32:D32"/>
  </mergeCells>
  <printOptions horizontalCentered="1"/>
  <pageMargins left="0.98425196850393704" right="0.39370078740157483" top="0.98425196850393704" bottom="0.59055118110236227" header="0.31496062992125984" footer="0.19685039370078741"/>
  <pageSetup paperSize="9" firstPageNumber="7" orientation="portrait" useFirstPageNumber="1" r:id="rId1"/>
  <headerFooter>
    <oddFooter xml:space="preserve">&amp;CTrang: &amp;P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B04F-F5BE-4B86-BB69-F73223772E58}">
  <dimension ref="A1:M35"/>
  <sheetViews>
    <sheetView showZeros="0" topLeftCell="A2" zoomScale="115" zoomScaleNormal="115" zoomScaleSheetLayoutView="100" workbookViewId="0">
      <selection activeCell="M3" sqref="M3:M4"/>
    </sheetView>
  </sheetViews>
  <sheetFormatPr defaultColWidth="9.1796875" defaultRowHeight="14" x14ac:dyDescent="0.3"/>
  <cols>
    <col min="1" max="1" width="4.90625" style="56" customWidth="1"/>
    <col min="2" max="2" width="27.90625" style="21" customWidth="1"/>
    <col min="3" max="3" width="21.90625" style="56" customWidth="1"/>
    <col min="4" max="4" width="19.6328125" style="59" customWidth="1"/>
    <col min="5" max="5" width="13.453125" style="59" customWidth="1"/>
    <col min="6" max="6" width="9.08984375" style="59" hidden="1" customWidth="1"/>
    <col min="7" max="7" width="10.26953125" style="59" hidden="1" customWidth="1"/>
    <col min="8" max="8" width="10.08984375" style="59" hidden="1" customWidth="1"/>
    <col min="9" max="9" width="11" style="59" hidden="1" customWidth="1"/>
    <col min="10" max="10" width="9.81640625" style="59" hidden="1" customWidth="1"/>
    <col min="11" max="11" width="10.26953125" style="59" hidden="1" customWidth="1"/>
    <col min="12" max="12" width="12.6328125" style="57" hidden="1" customWidth="1"/>
    <col min="13" max="16384" width="9.1796875" style="21"/>
  </cols>
  <sheetData>
    <row r="1" spans="1:13" ht="20" customHeight="1" x14ac:dyDescent="0.3">
      <c r="A1" s="85" t="s">
        <v>79</v>
      </c>
      <c r="B1" s="85"/>
      <c r="C1" s="85"/>
      <c r="D1" s="85"/>
      <c r="E1" s="85"/>
      <c r="F1" s="85"/>
      <c r="G1" s="85"/>
      <c r="H1" s="85"/>
      <c r="I1" s="85"/>
      <c r="J1" s="85"/>
      <c r="K1" s="85"/>
      <c r="L1" s="85"/>
    </row>
    <row r="3" spans="1:13" ht="46.5" customHeight="1" x14ac:dyDescent="0.3">
      <c r="A3" s="76" t="s">
        <v>0</v>
      </c>
      <c r="B3" s="76" t="s">
        <v>1</v>
      </c>
      <c r="C3" s="76" t="s">
        <v>63</v>
      </c>
      <c r="D3" s="76" t="s">
        <v>64</v>
      </c>
      <c r="E3" s="78" t="s">
        <v>82</v>
      </c>
      <c r="F3" s="83" t="s">
        <v>65</v>
      </c>
      <c r="G3" s="83" t="s">
        <v>66</v>
      </c>
      <c r="H3" s="83" t="s">
        <v>69</v>
      </c>
      <c r="I3" s="80" t="s">
        <v>71</v>
      </c>
      <c r="J3" s="81"/>
      <c r="K3" s="81"/>
      <c r="L3" s="82"/>
      <c r="M3" s="95" t="s">
        <v>83</v>
      </c>
    </row>
    <row r="4" spans="1:13" ht="67.5" customHeight="1" x14ac:dyDescent="0.3">
      <c r="A4" s="76"/>
      <c r="B4" s="76"/>
      <c r="C4" s="76"/>
      <c r="D4" s="76"/>
      <c r="E4" s="78"/>
      <c r="F4" s="83"/>
      <c r="G4" s="83"/>
      <c r="H4" s="83"/>
      <c r="I4" s="33" t="s">
        <v>72</v>
      </c>
      <c r="J4" s="33" t="s">
        <v>73</v>
      </c>
      <c r="K4" s="33" t="s">
        <v>68</v>
      </c>
      <c r="L4" s="34" t="s">
        <v>74</v>
      </c>
      <c r="M4" s="96"/>
    </row>
    <row r="5" spans="1:13" ht="22.5" customHeight="1" x14ac:dyDescent="0.3">
      <c r="A5" s="13">
        <v>1</v>
      </c>
      <c r="B5" s="13">
        <v>2</v>
      </c>
      <c r="C5" s="13">
        <v>3</v>
      </c>
      <c r="D5" s="13">
        <v>4</v>
      </c>
      <c r="E5" s="62">
        <v>5</v>
      </c>
      <c r="F5" s="13">
        <v>6</v>
      </c>
      <c r="G5" s="13" t="s">
        <v>67</v>
      </c>
      <c r="H5" s="31" t="s">
        <v>70</v>
      </c>
      <c r="I5" s="13">
        <v>9</v>
      </c>
      <c r="J5" s="13">
        <v>10</v>
      </c>
      <c r="K5" s="13">
        <v>11</v>
      </c>
      <c r="L5" s="47">
        <v>12</v>
      </c>
      <c r="M5" s="62">
        <v>6</v>
      </c>
    </row>
    <row r="6" spans="1:13" x14ac:dyDescent="0.3">
      <c r="A6" s="19" t="s">
        <v>2</v>
      </c>
      <c r="B6" s="75" t="s">
        <v>9</v>
      </c>
      <c r="C6" s="84"/>
      <c r="D6" s="31"/>
      <c r="E6" s="36">
        <f t="shared" ref="E6" si="0">C6*D6</f>
        <v>0</v>
      </c>
      <c r="F6" s="36"/>
      <c r="G6" s="36">
        <f t="shared" ref="G6:G33" si="1">C6*F6</f>
        <v>0</v>
      </c>
      <c r="H6" s="38">
        <f t="shared" ref="H6:H33" si="2">E6+G6</f>
        <v>0</v>
      </c>
      <c r="I6" s="36">
        <f t="shared" ref="I6:I33" si="3">E6</f>
        <v>0</v>
      </c>
      <c r="J6" s="37">
        <f t="shared" ref="J6:J33" si="4">F6</f>
        <v>0</v>
      </c>
      <c r="K6" s="38">
        <f t="shared" ref="K6:K33" si="5">I6+I6*J6</f>
        <v>0</v>
      </c>
      <c r="L6" s="52">
        <f t="shared" ref="L6:L33" si="6">(K6*1000)*10000</f>
        <v>0</v>
      </c>
      <c r="M6" s="93"/>
    </row>
    <row r="7" spans="1:13" x14ac:dyDescent="0.3">
      <c r="A7" s="17">
        <v>1</v>
      </c>
      <c r="B7" s="68" t="s">
        <v>10</v>
      </c>
      <c r="C7" s="55">
        <v>9</v>
      </c>
      <c r="D7" s="60">
        <v>1.7</v>
      </c>
      <c r="E7" s="70">
        <f>C7*1.5</f>
        <v>13.5</v>
      </c>
      <c r="F7" s="36">
        <v>2</v>
      </c>
      <c r="G7" s="36">
        <f t="shared" si="1"/>
        <v>18</v>
      </c>
      <c r="H7" s="38">
        <f t="shared" si="2"/>
        <v>31.5</v>
      </c>
      <c r="I7" s="36">
        <f t="shared" si="3"/>
        <v>13.5</v>
      </c>
      <c r="J7" s="37">
        <f t="shared" si="4"/>
        <v>2</v>
      </c>
      <c r="K7" s="38">
        <f t="shared" si="5"/>
        <v>40.5</v>
      </c>
      <c r="L7" s="52">
        <f t="shared" si="6"/>
        <v>405000000</v>
      </c>
      <c r="M7" s="94">
        <f>(E7-C7)/C7</f>
        <v>0.5</v>
      </c>
    </row>
    <row r="8" spans="1:13" x14ac:dyDescent="0.3">
      <c r="A8" s="19" t="s">
        <v>53</v>
      </c>
      <c r="B8" s="75" t="s">
        <v>25</v>
      </c>
      <c r="C8" s="84"/>
      <c r="D8" s="60">
        <v>0</v>
      </c>
      <c r="E8" s="70">
        <f t="shared" ref="E8:E35" si="7">C8*1.5</f>
        <v>0</v>
      </c>
      <c r="F8" s="36"/>
      <c r="G8" s="36">
        <f t="shared" si="1"/>
        <v>0</v>
      </c>
      <c r="H8" s="38">
        <f t="shared" si="2"/>
        <v>0</v>
      </c>
      <c r="I8" s="36">
        <f t="shared" si="3"/>
        <v>0</v>
      </c>
      <c r="J8" s="37">
        <f t="shared" si="4"/>
        <v>0</v>
      </c>
      <c r="K8" s="38">
        <f t="shared" si="5"/>
        <v>0</v>
      </c>
      <c r="L8" s="52">
        <f t="shared" si="6"/>
        <v>0</v>
      </c>
      <c r="M8" s="94"/>
    </row>
    <row r="9" spans="1:13" x14ac:dyDescent="0.3">
      <c r="A9" s="17">
        <v>1</v>
      </c>
      <c r="B9" s="16" t="s">
        <v>26</v>
      </c>
      <c r="C9" s="55">
        <v>6.5</v>
      </c>
      <c r="D9" s="60">
        <v>1.6</v>
      </c>
      <c r="E9" s="70">
        <f t="shared" si="7"/>
        <v>9.75</v>
      </c>
      <c r="F9" s="36">
        <v>2</v>
      </c>
      <c r="G9" s="36">
        <f t="shared" si="1"/>
        <v>13</v>
      </c>
      <c r="H9" s="38">
        <f t="shared" si="2"/>
        <v>22.75</v>
      </c>
      <c r="I9" s="36">
        <f t="shared" si="3"/>
        <v>9.75</v>
      </c>
      <c r="J9" s="37">
        <f t="shared" si="4"/>
        <v>2</v>
      </c>
      <c r="K9" s="38">
        <f t="shared" si="5"/>
        <v>29.25</v>
      </c>
      <c r="L9" s="52">
        <f t="shared" si="6"/>
        <v>292500000</v>
      </c>
      <c r="M9" s="94">
        <f t="shared" ref="M8:M35" si="8">(E9-C9)/C9</f>
        <v>0.5</v>
      </c>
    </row>
    <row r="10" spans="1:13" x14ac:dyDescent="0.3">
      <c r="A10" s="17">
        <v>2</v>
      </c>
      <c r="B10" s="16" t="s">
        <v>5</v>
      </c>
      <c r="C10" s="55">
        <v>5</v>
      </c>
      <c r="D10" s="60">
        <v>1.7</v>
      </c>
      <c r="E10" s="70">
        <f t="shared" si="7"/>
        <v>7.5</v>
      </c>
      <c r="F10" s="36">
        <v>2</v>
      </c>
      <c r="G10" s="36">
        <f t="shared" si="1"/>
        <v>10</v>
      </c>
      <c r="H10" s="38">
        <f t="shared" si="2"/>
        <v>17.5</v>
      </c>
      <c r="I10" s="36">
        <f t="shared" si="3"/>
        <v>7.5</v>
      </c>
      <c r="J10" s="37">
        <f t="shared" si="4"/>
        <v>2</v>
      </c>
      <c r="K10" s="38">
        <f t="shared" si="5"/>
        <v>22.5</v>
      </c>
      <c r="L10" s="52">
        <f t="shared" si="6"/>
        <v>225000000</v>
      </c>
      <c r="M10" s="94">
        <f t="shared" si="8"/>
        <v>0.5</v>
      </c>
    </row>
    <row r="11" spans="1:13" x14ac:dyDescent="0.3">
      <c r="A11" s="58" t="s">
        <v>54</v>
      </c>
      <c r="B11" s="84" t="s">
        <v>27</v>
      </c>
      <c r="C11" s="86"/>
      <c r="D11" s="60">
        <v>0</v>
      </c>
      <c r="E11" s="70">
        <f t="shared" si="7"/>
        <v>0</v>
      </c>
      <c r="F11" s="36"/>
      <c r="G11" s="36">
        <f t="shared" si="1"/>
        <v>0</v>
      </c>
      <c r="H11" s="38">
        <f t="shared" si="2"/>
        <v>0</v>
      </c>
      <c r="I11" s="36">
        <f t="shared" si="3"/>
        <v>0</v>
      </c>
      <c r="J11" s="37">
        <f t="shared" si="4"/>
        <v>0</v>
      </c>
      <c r="K11" s="38">
        <f t="shared" si="5"/>
        <v>0</v>
      </c>
      <c r="L11" s="52">
        <f t="shared" si="6"/>
        <v>0</v>
      </c>
      <c r="M11" s="94"/>
    </row>
    <row r="12" spans="1:13" ht="28" x14ac:dyDescent="0.3">
      <c r="A12" s="17">
        <v>1</v>
      </c>
      <c r="B12" s="16" t="s">
        <v>34</v>
      </c>
      <c r="C12" s="55">
        <v>5</v>
      </c>
      <c r="D12" s="60">
        <v>1.85</v>
      </c>
      <c r="E12" s="70">
        <f t="shared" si="7"/>
        <v>7.5</v>
      </c>
      <c r="F12" s="36">
        <v>2</v>
      </c>
      <c r="G12" s="36">
        <f t="shared" si="1"/>
        <v>10</v>
      </c>
      <c r="H12" s="38">
        <f t="shared" si="2"/>
        <v>17.5</v>
      </c>
      <c r="I12" s="36">
        <f t="shared" si="3"/>
        <v>7.5</v>
      </c>
      <c r="J12" s="37">
        <f t="shared" si="4"/>
        <v>2</v>
      </c>
      <c r="K12" s="38">
        <f t="shared" si="5"/>
        <v>22.5</v>
      </c>
      <c r="L12" s="52">
        <f t="shared" si="6"/>
        <v>225000000</v>
      </c>
      <c r="M12" s="94">
        <f t="shared" si="8"/>
        <v>0.5</v>
      </c>
    </row>
    <row r="13" spans="1:13" x14ac:dyDescent="0.3">
      <c r="A13" s="17">
        <v>2</v>
      </c>
      <c r="B13" s="16" t="s">
        <v>35</v>
      </c>
      <c r="C13" s="55">
        <v>3.5</v>
      </c>
      <c r="D13" s="60">
        <v>1.95</v>
      </c>
      <c r="E13" s="70">
        <f t="shared" si="7"/>
        <v>5.25</v>
      </c>
      <c r="F13" s="36">
        <v>2</v>
      </c>
      <c r="G13" s="36">
        <f t="shared" si="1"/>
        <v>7</v>
      </c>
      <c r="H13" s="38">
        <f t="shared" si="2"/>
        <v>12.25</v>
      </c>
      <c r="I13" s="36">
        <f t="shared" si="3"/>
        <v>5.25</v>
      </c>
      <c r="J13" s="37">
        <f t="shared" si="4"/>
        <v>2</v>
      </c>
      <c r="K13" s="38">
        <f t="shared" si="5"/>
        <v>15.75</v>
      </c>
      <c r="L13" s="52">
        <f t="shared" si="6"/>
        <v>157500000</v>
      </c>
      <c r="M13" s="94">
        <f t="shared" si="8"/>
        <v>0.5</v>
      </c>
    </row>
    <row r="14" spans="1:13" x14ac:dyDescent="0.3">
      <c r="A14" s="17">
        <v>3</v>
      </c>
      <c r="B14" s="14" t="s">
        <v>36</v>
      </c>
      <c r="C14" s="55">
        <v>2.5</v>
      </c>
      <c r="D14" s="60">
        <v>2.0499999999999998</v>
      </c>
      <c r="E14" s="70">
        <f t="shared" si="7"/>
        <v>3.75</v>
      </c>
      <c r="F14" s="36">
        <v>2</v>
      </c>
      <c r="G14" s="36">
        <f t="shared" si="1"/>
        <v>5</v>
      </c>
      <c r="H14" s="38">
        <f t="shared" si="2"/>
        <v>8.75</v>
      </c>
      <c r="I14" s="36">
        <f t="shared" si="3"/>
        <v>3.75</v>
      </c>
      <c r="J14" s="37">
        <f t="shared" si="4"/>
        <v>2</v>
      </c>
      <c r="K14" s="38">
        <f t="shared" si="5"/>
        <v>11.25</v>
      </c>
      <c r="L14" s="52">
        <f t="shared" si="6"/>
        <v>112500000</v>
      </c>
      <c r="M14" s="94">
        <f t="shared" si="8"/>
        <v>0.5</v>
      </c>
    </row>
    <row r="15" spans="1:13" x14ac:dyDescent="0.3">
      <c r="A15" s="17">
        <v>4</v>
      </c>
      <c r="B15" s="14" t="s">
        <v>37</v>
      </c>
      <c r="C15" s="55">
        <v>2</v>
      </c>
      <c r="D15" s="60">
        <v>2</v>
      </c>
      <c r="E15" s="70">
        <f t="shared" si="7"/>
        <v>3</v>
      </c>
      <c r="F15" s="36">
        <v>2</v>
      </c>
      <c r="G15" s="36">
        <f t="shared" si="1"/>
        <v>4</v>
      </c>
      <c r="H15" s="38">
        <f t="shared" si="2"/>
        <v>7</v>
      </c>
      <c r="I15" s="36">
        <f t="shared" si="3"/>
        <v>3</v>
      </c>
      <c r="J15" s="37">
        <f t="shared" si="4"/>
        <v>2</v>
      </c>
      <c r="K15" s="38">
        <f t="shared" si="5"/>
        <v>9</v>
      </c>
      <c r="L15" s="52">
        <f t="shared" si="6"/>
        <v>90000000</v>
      </c>
      <c r="M15" s="94">
        <f t="shared" si="8"/>
        <v>0.5</v>
      </c>
    </row>
    <row r="16" spans="1:13" x14ac:dyDescent="0.3">
      <c r="A16" s="19" t="s">
        <v>55</v>
      </c>
      <c r="B16" s="75" t="s">
        <v>28</v>
      </c>
      <c r="C16" s="84"/>
      <c r="D16" s="60">
        <v>0</v>
      </c>
      <c r="E16" s="70">
        <f t="shared" si="7"/>
        <v>0</v>
      </c>
      <c r="F16" s="36"/>
      <c r="G16" s="36">
        <f t="shared" si="1"/>
        <v>0</v>
      </c>
      <c r="H16" s="38">
        <f t="shared" si="2"/>
        <v>0</v>
      </c>
      <c r="I16" s="36">
        <f t="shared" si="3"/>
        <v>0</v>
      </c>
      <c r="J16" s="37">
        <f t="shared" si="4"/>
        <v>0</v>
      </c>
      <c r="K16" s="38">
        <f t="shared" si="5"/>
        <v>0</v>
      </c>
      <c r="L16" s="52">
        <f t="shared" si="6"/>
        <v>0</v>
      </c>
      <c r="M16" s="94"/>
    </row>
    <row r="17" spans="1:13" x14ac:dyDescent="0.3">
      <c r="A17" s="17">
        <v>1</v>
      </c>
      <c r="B17" s="14" t="s">
        <v>26</v>
      </c>
      <c r="C17" s="55">
        <v>5</v>
      </c>
      <c r="D17" s="60">
        <v>1.7</v>
      </c>
      <c r="E17" s="70">
        <f t="shared" si="7"/>
        <v>7.5</v>
      </c>
      <c r="F17" s="36">
        <v>2</v>
      </c>
      <c r="G17" s="36">
        <f t="shared" si="1"/>
        <v>10</v>
      </c>
      <c r="H17" s="38">
        <f t="shared" si="2"/>
        <v>17.5</v>
      </c>
      <c r="I17" s="36">
        <f t="shared" si="3"/>
        <v>7.5</v>
      </c>
      <c r="J17" s="37">
        <f t="shared" si="4"/>
        <v>2</v>
      </c>
      <c r="K17" s="38">
        <f t="shared" si="5"/>
        <v>22.5</v>
      </c>
      <c r="L17" s="52">
        <f t="shared" si="6"/>
        <v>225000000</v>
      </c>
      <c r="M17" s="94">
        <f t="shared" si="8"/>
        <v>0.5</v>
      </c>
    </row>
    <row r="18" spans="1:13" x14ac:dyDescent="0.3">
      <c r="A18" s="17">
        <v>2</v>
      </c>
      <c r="B18" s="14" t="s">
        <v>5</v>
      </c>
      <c r="C18" s="55">
        <v>4.5</v>
      </c>
      <c r="D18" s="60">
        <v>1.7</v>
      </c>
      <c r="E18" s="70">
        <f t="shared" si="7"/>
        <v>6.75</v>
      </c>
      <c r="F18" s="36">
        <v>2</v>
      </c>
      <c r="G18" s="36">
        <f t="shared" si="1"/>
        <v>9</v>
      </c>
      <c r="H18" s="38">
        <f t="shared" si="2"/>
        <v>15.75</v>
      </c>
      <c r="I18" s="36">
        <f t="shared" si="3"/>
        <v>6.75</v>
      </c>
      <c r="J18" s="37">
        <f t="shared" si="4"/>
        <v>2</v>
      </c>
      <c r="K18" s="38">
        <f t="shared" si="5"/>
        <v>20.25</v>
      </c>
      <c r="L18" s="52">
        <f t="shared" si="6"/>
        <v>202500000</v>
      </c>
      <c r="M18" s="94">
        <f t="shared" si="8"/>
        <v>0.5</v>
      </c>
    </row>
    <row r="19" spans="1:13" x14ac:dyDescent="0.3">
      <c r="A19" s="19" t="s">
        <v>56</v>
      </c>
      <c r="B19" s="84" t="s">
        <v>38</v>
      </c>
      <c r="C19" s="86"/>
      <c r="D19" s="60">
        <v>0</v>
      </c>
      <c r="E19" s="70">
        <f t="shared" si="7"/>
        <v>0</v>
      </c>
      <c r="F19" s="36"/>
      <c r="G19" s="36">
        <f t="shared" si="1"/>
        <v>0</v>
      </c>
      <c r="H19" s="38">
        <f t="shared" si="2"/>
        <v>0</v>
      </c>
      <c r="I19" s="36">
        <f t="shared" si="3"/>
        <v>0</v>
      </c>
      <c r="J19" s="37">
        <f t="shared" si="4"/>
        <v>0</v>
      </c>
      <c r="K19" s="38">
        <f t="shared" si="5"/>
        <v>0</v>
      </c>
      <c r="L19" s="52">
        <f t="shared" si="6"/>
        <v>0</v>
      </c>
      <c r="M19" s="94"/>
    </row>
    <row r="20" spans="1:13" x14ac:dyDescent="0.3">
      <c r="A20" s="17">
        <v>1</v>
      </c>
      <c r="B20" s="16" t="s">
        <v>26</v>
      </c>
      <c r="C20" s="55">
        <v>4</v>
      </c>
      <c r="D20" s="60">
        <v>1.6</v>
      </c>
      <c r="E20" s="70">
        <f t="shared" si="7"/>
        <v>6</v>
      </c>
      <c r="F20" s="36">
        <v>2</v>
      </c>
      <c r="G20" s="36">
        <f t="shared" si="1"/>
        <v>8</v>
      </c>
      <c r="H20" s="38">
        <f t="shared" si="2"/>
        <v>14</v>
      </c>
      <c r="I20" s="36">
        <f t="shared" si="3"/>
        <v>6</v>
      </c>
      <c r="J20" s="37">
        <f t="shared" si="4"/>
        <v>2</v>
      </c>
      <c r="K20" s="38">
        <f t="shared" si="5"/>
        <v>18</v>
      </c>
      <c r="L20" s="52">
        <f t="shared" si="6"/>
        <v>180000000</v>
      </c>
      <c r="M20" s="94">
        <f t="shared" si="8"/>
        <v>0.5</v>
      </c>
    </row>
    <row r="21" spans="1:13" x14ac:dyDescent="0.3">
      <c r="A21" s="17">
        <v>2</v>
      </c>
      <c r="B21" s="14" t="s">
        <v>5</v>
      </c>
      <c r="C21" s="55">
        <v>3</v>
      </c>
      <c r="D21" s="60">
        <v>1.6</v>
      </c>
      <c r="E21" s="70">
        <f t="shared" si="7"/>
        <v>4.5</v>
      </c>
      <c r="F21" s="36">
        <v>2</v>
      </c>
      <c r="G21" s="36">
        <f t="shared" si="1"/>
        <v>6</v>
      </c>
      <c r="H21" s="38">
        <f t="shared" si="2"/>
        <v>10.5</v>
      </c>
      <c r="I21" s="36">
        <f t="shared" si="3"/>
        <v>4.5</v>
      </c>
      <c r="J21" s="37">
        <f t="shared" si="4"/>
        <v>2</v>
      </c>
      <c r="K21" s="38">
        <f t="shared" si="5"/>
        <v>13.5</v>
      </c>
      <c r="L21" s="52">
        <f t="shared" si="6"/>
        <v>135000000</v>
      </c>
      <c r="M21" s="94">
        <f t="shared" si="8"/>
        <v>0.5</v>
      </c>
    </row>
    <row r="22" spans="1:13" x14ac:dyDescent="0.3">
      <c r="A22" s="19" t="s">
        <v>57</v>
      </c>
      <c r="B22" s="75" t="s">
        <v>39</v>
      </c>
      <c r="C22" s="84"/>
      <c r="D22" s="60">
        <v>0</v>
      </c>
      <c r="E22" s="70">
        <f t="shared" si="7"/>
        <v>0</v>
      </c>
      <c r="F22" s="36"/>
      <c r="G22" s="36">
        <f t="shared" si="1"/>
        <v>0</v>
      </c>
      <c r="H22" s="38">
        <f t="shared" si="2"/>
        <v>0</v>
      </c>
      <c r="I22" s="36">
        <f t="shared" si="3"/>
        <v>0</v>
      </c>
      <c r="J22" s="37">
        <f t="shared" si="4"/>
        <v>0</v>
      </c>
      <c r="K22" s="38">
        <f t="shared" si="5"/>
        <v>0</v>
      </c>
      <c r="L22" s="52">
        <f t="shared" si="6"/>
        <v>0</v>
      </c>
      <c r="M22" s="94"/>
    </row>
    <row r="23" spans="1:13" x14ac:dyDescent="0.3">
      <c r="A23" s="17">
        <v>1</v>
      </c>
      <c r="B23" s="16" t="s">
        <v>26</v>
      </c>
      <c r="C23" s="55">
        <v>5</v>
      </c>
      <c r="D23" s="60">
        <v>1.35</v>
      </c>
      <c r="E23" s="70">
        <f t="shared" si="7"/>
        <v>7.5</v>
      </c>
      <c r="F23" s="36">
        <v>2</v>
      </c>
      <c r="G23" s="36">
        <f t="shared" si="1"/>
        <v>10</v>
      </c>
      <c r="H23" s="38">
        <f t="shared" si="2"/>
        <v>17.5</v>
      </c>
      <c r="I23" s="36">
        <f t="shared" si="3"/>
        <v>7.5</v>
      </c>
      <c r="J23" s="37">
        <f t="shared" si="4"/>
        <v>2</v>
      </c>
      <c r="K23" s="38">
        <f t="shared" si="5"/>
        <v>22.5</v>
      </c>
      <c r="L23" s="52">
        <f t="shared" si="6"/>
        <v>225000000</v>
      </c>
      <c r="M23" s="94">
        <f t="shared" si="8"/>
        <v>0.5</v>
      </c>
    </row>
    <row r="24" spans="1:13" x14ac:dyDescent="0.3">
      <c r="A24" s="17">
        <v>2</v>
      </c>
      <c r="B24" s="16" t="s">
        <v>5</v>
      </c>
      <c r="C24" s="55">
        <v>4.5</v>
      </c>
      <c r="D24" s="60">
        <v>1.35</v>
      </c>
      <c r="E24" s="70">
        <f t="shared" si="7"/>
        <v>6.75</v>
      </c>
      <c r="F24" s="36">
        <v>2</v>
      </c>
      <c r="G24" s="36">
        <f t="shared" si="1"/>
        <v>9</v>
      </c>
      <c r="H24" s="38">
        <f t="shared" si="2"/>
        <v>15.75</v>
      </c>
      <c r="I24" s="36">
        <f t="shared" si="3"/>
        <v>6.75</v>
      </c>
      <c r="J24" s="37">
        <f t="shared" si="4"/>
        <v>2</v>
      </c>
      <c r="K24" s="38">
        <f t="shared" si="5"/>
        <v>20.25</v>
      </c>
      <c r="L24" s="52">
        <f t="shared" si="6"/>
        <v>202500000</v>
      </c>
      <c r="M24" s="94">
        <f t="shared" si="8"/>
        <v>0.5</v>
      </c>
    </row>
    <row r="25" spans="1:13" x14ac:dyDescent="0.3">
      <c r="A25" s="19" t="s">
        <v>58</v>
      </c>
      <c r="B25" s="75" t="s">
        <v>41</v>
      </c>
      <c r="C25" s="84"/>
      <c r="D25" s="60">
        <v>0</v>
      </c>
      <c r="E25" s="70">
        <f t="shared" si="7"/>
        <v>0</v>
      </c>
      <c r="F25" s="36"/>
      <c r="G25" s="36">
        <f t="shared" si="1"/>
        <v>0</v>
      </c>
      <c r="H25" s="38">
        <f t="shared" si="2"/>
        <v>0</v>
      </c>
      <c r="I25" s="36">
        <f t="shared" si="3"/>
        <v>0</v>
      </c>
      <c r="J25" s="37">
        <f t="shared" si="4"/>
        <v>0</v>
      </c>
      <c r="K25" s="38">
        <f t="shared" si="5"/>
        <v>0</v>
      </c>
      <c r="L25" s="52">
        <f t="shared" si="6"/>
        <v>0</v>
      </c>
      <c r="M25" s="94"/>
    </row>
    <row r="26" spans="1:13" ht="42" x14ac:dyDescent="0.3">
      <c r="A26" s="17">
        <v>1</v>
      </c>
      <c r="B26" s="16" t="s">
        <v>42</v>
      </c>
      <c r="C26" s="55">
        <v>5.5</v>
      </c>
      <c r="D26" s="69">
        <v>1.3</v>
      </c>
      <c r="E26" s="70">
        <f t="shared" si="7"/>
        <v>8.25</v>
      </c>
      <c r="F26" s="36">
        <v>2</v>
      </c>
      <c r="G26" s="36">
        <f t="shared" si="1"/>
        <v>11</v>
      </c>
      <c r="H26" s="38">
        <f t="shared" si="2"/>
        <v>19.25</v>
      </c>
      <c r="I26" s="36">
        <f t="shared" si="3"/>
        <v>8.25</v>
      </c>
      <c r="J26" s="37">
        <f t="shared" si="4"/>
        <v>2</v>
      </c>
      <c r="K26" s="38">
        <f t="shared" si="5"/>
        <v>24.75</v>
      </c>
      <c r="L26" s="52">
        <f t="shared" si="6"/>
        <v>247500000</v>
      </c>
      <c r="M26" s="94">
        <f t="shared" si="8"/>
        <v>0.5</v>
      </c>
    </row>
    <row r="27" spans="1:13" x14ac:dyDescent="0.3">
      <c r="A27" s="17">
        <v>2</v>
      </c>
      <c r="B27" s="16" t="s">
        <v>44</v>
      </c>
      <c r="C27" s="55">
        <v>5</v>
      </c>
      <c r="D27" s="69">
        <v>1.3</v>
      </c>
      <c r="E27" s="70">
        <f t="shared" si="7"/>
        <v>7.5</v>
      </c>
      <c r="F27" s="36">
        <v>2</v>
      </c>
      <c r="G27" s="36">
        <f t="shared" si="1"/>
        <v>10</v>
      </c>
      <c r="H27" s="38">
        <f t="shared" si="2"/>
        <v>17.5</v>
      </c>
      <c r="I27" s="36">
        <f t="shared" si="3"/>
        <v>7.5</v>
      </c>
      <c r="J27" s="37">
        <f t="shared" si="4"/>
        <v>2</v>
      </c>
      <c r="K27" s="38">
        <f t="shared" si="5"/>
        <v>22.5</v>
      </c>
      <c r="L27" s="52">
        <f t="shared" si="6"/>
        <v>225000000</v>
      </c>
      <c r="M27" s="94">
        <f t="shared" si="8"/>
        <v>0.5</v>
      </c>
    </row>
    <row r="28" spans="1:13" x14ac:dyDescent="0.3">
      <c r="A28" s="19" t="s">
        <v>59</v>
      </c>
      <c r="B28" s="75" t="s">
        <v>47</v>
      </c>
      <c r="C28" s="84"/>
      <c r="D28" s="69">
        <v>0</v>
      </c>
      <c r="E28" s="70">
        <f t="shared" si="7"/>
        <v>0</v>
      </c>
      <c r="F28" s="36"/>
      <c r="G28" s="36">
        <f t="shared" si="1"/>
        <v>0</v>
      </c>
      <c r="H28" s="38">
        <f t="shared" si="2"/>
        <v>0</v>
      </c>
      <c r="I28" s="36">
        <f t="shared" si="3"/>
        <v>0</v>
      </c>
      <c r="J28" s="37">
        <f t="shared" si="4"/>
        <v>0</v>
      </c>
      <c r="K28" s="38">
        <f t="shared" si="5"/>
        <v>0</v>
      </c>
      <c r="L28" s="52">
        <f t="shared" si="6"/>
        <v>0</v>
      </c>
      <c r="M28" s="94"/>
    </row>
    <row r="29" spans="1:13" ht="28" x14ac:dyDescent="0.3">
      <c r="A29" s="17">
        <v>1</v>
      </c>
      <c r="B29" s="14" t="s">
        <v>48</v>
      </c>
      <c r="C29" s="55">
        <v>3</v>
      </c>
      <c r="D29" s="69">
        <v>2.2000000000000002</v>
      </c>
      <c r="E29" s="70">
        <f t="shared" si="7"/>
        <v>4.5</v>
      </c>
      <c r="F29" s="36">
        <v>2</v>
      </c>
      <c r="G29" s="36">
        <f t="shared" si="1"/>
        <v>6</v>
      </c>
      <c r="H29" s="38">
        <f t="shared" si="2"/>
        <v>10.5</v>
      </c>
      <c r="I29" s="36">
        <f t="shared" si="3"/>
        <v>4.5</v>
      </c>
      <c r="J29" s="37">
        <f t="shared" si="4"/>
        <v>2</v>
      </c>
      <c r="K29" s="38">
        <f t="shared" si="5"/>
        <v>13.5</v>
      </c>
      <c r="L29" s="52">
        <f t="shared" si="6"/>
        <v>135000000</v>
      </c>
      <c r="M29" s="94">
        <f t="shared" si="8"/>
        <v>0.5</v>
      </c>
    </row>
    <row r="30" spans="1:13" x14ac:dyDescent="0.3">
      <c r="A30" s="17">
        <v>2</v>
      </c>
      <c r="B30" s="16" t="s">
        <v>44</v>
      </c>
      <c r="C30" s="55">
        <v>2.5</v>
      </c>
      <c r="D30" s="69">
        <v>2.1</v>
      </c>
      <c r="E30" s="70">
        <f t="shared" si="7"/>
        <v>3.75</v>
      </c>
      <c r="F30" s="36">
        <v>2</v>
      </c>
      <c r="G30" s="36">
        <f t="shared" si="1"/>
        <v>5</v>
      </c>
      <c r="H30" s="38">
        <f t="shared" si="2"/>
        <v>8.75</v>
      </c>
      <c r="I30" s="36">
        <f t="shared" si="3"/>
        <v>3.75</v>
      </c>
      <c r="J30" s="37">
        <f t="shared" si="4"/>
        <v>2</v>
      </c>
      <c r="K30" s="38">
        <f t="shared" si="5"/>
        <v>11.25</v>
      </c>
      <c r="L30" s="52">
        <f t="shared" si="6"/>
        <v>112500000</v>
      </c>
      <c r="M30" s="94">
        <f t="shared" si="8"/>
        <v>0.5</v>
      </c>
    </row>
    <row r="31" spans="1:13" x14ac:dyDescent="0.3">
      <c r="A31" s="19" t="s">
        <v>60</v>
      </c>
      <c r="B31" s="75" t="s">
        <v>50</v>
      </c>
      <c r="C31" s="84"/>
      <c r="D31" s="60">
        <v>0</v>
      </c>
      <c r="E31" s="70">
        <f t="shared" si="7"/>
        <v>0</v>
      </c>
      <c r="F31" s="36"/>
      <c r="G31" s="36">
        <f t="shared" si="1"/>
        <v>0</v>
      </c>
      <c r="H31" s="38">
        <f t="shared" si="2"/>
        <v>0</v>
      </c>
      <c r="I31" s="36">
        <f t="shared" si="3"/>
        <v>0</v>
      </c>
      <c r="J31" s="37">
        <f t="shared" si="4"/>
        <v>0</v>
      </c>
      <c r="K31" s="38">
        <f t="shared" si="5"/>
        <v>0</v>
      </c>
      <c r="L31" s="52">
        <f t="shared" si="6"/>
        <v>0</v>
      </c>
      <c r="M31" s="94"/>
    </row>
    <row r="32" spans="1:13" ht="42" x14ac:dyDescent="0.3">
      <c r="A32" s="17">
        <v>1</v>
      </c>
      <c r="B32" s="16" t="s">
        <v>51</v>
      </c>
      <c r="C32" s="55">
        <v>2.8</v>
      </c>
      <c r="D32" s="69">
        <v>2.1</v>
      </c>
      <c r="E32" s="70">
        <f t="shared" si="7"/>
        <v>4.1999999999999993</v>
      </c>
      <c r="F32" s="36">
        <v>2</v>
      </c>
      <c r="G32" s="36">
        <f t="shared" si="1"/>
        <v>5.6</v>
      </c>
      <c r="H32" s="38">
        <f t="shared" si="2"/>
        <v>9.7999999999999989</v>
      </c>
      <c r="I32" s="36">
        <f t="shared" si="3"/>
        <v>4.1999999999999993</v>
      </c>
      <c r="J32" s="37">
        <f t="shared" si="4"/>
        <v>2</v>
      </c>
      <c r="K32" s="38">
        <f t="shared" si="5"/>
        <v>12.599999999999998</v>
      </c>
      <c r="L32" s="52">
        <f t="shared" si="6"/>
        <v>125999999.99999999</v>
      </c>
      <c r="M32" s="94">
        <f t="shared" si="8"/>
        <v>0.49999999999999983</v>
      </c>
    </row>
    <row r="33" spans="1:13" x14ac:dyDescent="0.3">
      <c r="A33" s="17">
        <v>2</v>
      </c>
      <c r="B33" s="16" t="s">
        <v>44</v>
      </c>
      <c r="C33" s="55">
        <v>2.5</v>
      </c>
      <c r="D33" s="69">
        <v>2</v>
      </c>
      <c r="E33" s="70">
        <f t="shared" si="7"/>
        <v>3.75</v>
      </c>
      <c r="F33" s="36">
        <v>2</v>
      </c>
      <c r="G33" s="36">
        <f t="shared" si="1"/>
        <v>5</v>
      </c>
      <c r="H33" s="38">
        <f t="shared" si="2"/>
        <v>8.75</v>
      </c>
      <c r="I33" s="36">
        <f t="shared" si="3"/>
        <v>3.75</v>
      </c>
      <c r="J33" s="37">
        <f t="shared" si="4"/>
        <v>2</v>
      </c>
      <c r="K33" s="38">
        <f t="shared" si="5"/>
        <v>11.25</v>
      </c>
      <c r="L33" s="52">
        <f t="shared" si="6"/>
        <v>112500000</v>
      </c>
      <c r="M33" s="94">
        <f t="shared" si="8"/>
        <v>0.5</v>
      </c>
    </row>
    <row r="34" spans="1:13" x14ac:dyDescent="0.3">
      <c r="A34" s="19" t="s">
        <v>61</v>
      </c>
      <c r="B34" s="75" t="s">
        <v>45</v>
      </c>
      <c r="C34" s="84"/>
      <c r="D34" s="69">
        <v>0</v>
      </c>
      <c r="E34" s="70">
        <f t="shared" si="7"/>
        <v>0</v>
      </c>
      <c r="F34" s="36"/>
      <c r="G34" s="36">
        <f t="shared" ref="G34:G35" si="9">C34*F34</f>
        <v>0</v>
      </c>
      <c r="H34" s="38">
        <f t="shared" ref="H34:H35" si="10">E34+G34</f>
        <v>0</v>
      </c>
      <c r="I34" s="36">
        <f t="shared" ref="I34:I35" si="11">E34</f>
        <v>0</v>
      </c>
      <c r="J34" s="37">
        <f t="shared" ref="J34:J35" si="12">F34</f>
        <v>0</v>
      </c>
      <c r="K34" s="38">
        <f t="shared" ref="K34:K35" si="13">I34+I34*J34</f>
        <v>0</v>
      </c>
      <c r="L34" s="52">
        <f t="shared" ref="L34:L35" si="14">(K34*1000)*10000</f>
        <v>0</v>
      </c>
      <c r="M34" s="94"/>
    </row>
    <row r="35" spans="1:13" x14ac:dyDescent="0.3">
      <c r="A35" s="17">
        <v>1</v>
      </c>
      <c r="B35" s="16" t="s">
        <v>46</v>
      </c>
      <c r="C35" s="55">
        <v>4.5</v>
      </c>
      <c r="D35" s="60">
        <v>1.6</v>
      </c>
      <c r="E35" s="70">
        <f t="shared" si="7"/>
        <v>6.75</v>
      </c>
      <c r="F35" s="36">
        <v>2</v>
      </c>
      <c r="G35" s="36">
        <f t="shared" si="9"/>
        <v>9</v>
      </c>
      <c r="H35" s="38">
        <f t="shared" si="10"/>
        <v>15.75</v>
      </c>
      <c r="I35" s="36">
        <f t="shared" si="11"/>
        <v>6.75</v>
      </c>
      <c r="J35" s="37">
        <f t="shared" si="12"/>
        <v>2</v>
      </c>
      <c r="K35" s="38">
        <f t="shared" si="13"/>
        <v>20.25</v>
      </c>
      <c r="L35" s="52">
        <f t="shared" si="14"/>
        <v>202500000</v>
      </c>
      <c r="M35" s="94">
        <f t="shared" si="8"/>
        <v>0.5</v>
      </c>
    </row>
  </sheetData>
  <mergeCells count="21">
    <mergeCell ref="M3:M4"/>
    <mergeCell ref="B19:C19"/>
    <mergeCell ref="B22:C22"/>
    <mergeCell ref="B25:C25"/>
    <mergeCell ref="B28:C28"/>
    <mergeCell ref="B34:C34"/>
    <mergeCell ref="B31:C31"/>
    <mergeCell ref="B16:C16"/>
    <mergeCell ref="A1:L1"/>
    <mergeCell ref="B6:C6"/>
    <mergeCell ref="B8:C8"/>
    <mergeCell ref="B11:C11"/>
    <mergeCell ref="I3:L3"/>
    <mergeCell ref="A3:A4"/>
    <mergeCell ref="B3:B4"/>
    <mergeCell ref="C3:C4"/>
    <mergeCell ref="D3:D4"/>
    <mergeCell ref="E3:E4"/>
    <mergeCell ref="F3:F4"/>
    <mergeCell ref="G3:G4"/>
    <mergeCell ref="H3:H4"/>
  </mergeCells>
  <printOptions horizontalCentered="1"/>
  <pageMargins left="0.98425196850393704" right="0.39370078740157483" top="0.98425196850393704" bottom="0.59055118110236227" header="0.31496062992125984" footer="0.19685039370078741"/>
  <pageSetup paperSize="9" firstPageNumber="7" orientation="portrait" useFirstPageNumber="1" r:id="rId1"/>
  <headerFooter>
    <oddFooter xml:space="preserve">&amp;CTrang: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525BA-7BD6-47D8-8282-DFD77125AF85}">
  <dimension ref="A1:M34"/>
  <sheetViews>
    <sheetView showZeros="0" tabSelected="1" topLeftCell="A2" zoomScale="115" zoomScaleNormal="115" zoomScaleSheetLayoutView="100" workbookViewId="0">
      <selection activeCell="N6" sqref="N6"/>
    </sheetView>
  </sheetViews>
  <sheetFormatPr defaultColWidth="9.1796875" defaultRowHeight="15.5" x14ac:dyDescent="0.35"/>
  <cols>
    <col min="1" max="1" width="4.90625" style="22" customWidth="1"/>
    <col min="2" max="2" width="27.90625" style="20" customWidth="1"/>
    <col min="3" max="3" width="21.90625" style="22" customWidth="1"/>
    <col min="4" max="4" width="19.6328125" style="32" customWidth="1"/>
    <col min="5" max="5" width="14.81640625" style="32" customWidth="1"/>
    <col min="6" max="6" width="10.54296875" style="32" hidden="1" customWidth="1"/>
    <col min="7" max="7" width="9.81640625" style="32" hidden="1" customWidth="1"/>
    <col min="8" max="8" width="9.6328125" style="32" hidden="1" customWidth="1"/>
    <col min="9" max="9" width="12" style="32" hidden="1" customWidth="1"/>
    <col min="10" max="10" width="10.6328125" style="32" hidden="1" customWidth="1"/>
    <col min="11" max="11" width="9.7265625" style="32" hidden="1" customWidth="1"/>
    <col min="12" max="12" width="13.26953125" style="50" hidden="1" customWidth="1"/>
    <col min="13" max="16384" width="9.1796875" style="20"/>
  </cols>
  <sheetData>
    <row r="1" spans="1:13" x14ac:dyDescent="0.35">
      <c r="A1" s="79" t="s">
        <v>80</v>
      </c>
      <c r="B1" s="79"/>
      <c r="C1" s="79"/>
      <c r="D1" s="79"/>
      <c r="E1" s="79"/>
      <c r="F1" s="79"/>
      <c r="G1" s="79"/>
      <c r="H1" s="79"/>
      <c r="I1" s="79"/>
      <c r="J1" s="79"/>
      <c r="K1" s="79"/>
      <c r="L1" s="79"/>
    </row>
    <row r="3" spans="1:13" ht="46.5" customHeight="1" x14ac:dyDescent="0.35">
      <c r="A3" s="76" t="s">
        <v>0</v>
      </c>
      <c r="B3" s="76" t="s">
        <v>1</v>
      </c>
      <c r="C3" s="76" t="s">
        <v>63</v>
      </c>
      <c r="D3" s="76" t="s">
        <v>64</v>
      </c>
      <c r="E3" s="78" t="s">
        <v>82</v>
      </c>
      <c r="F3" s="83" t="s">
        <v>65</v>
      </c>
      <c r="G3" s="83" t="s">
        <v>66</v>
      </c>
      <c r="H3" s="83" t="s">
        <v>69</v>
      </c>
      <c r="I3" s="80" t="s">
        <v>71</v>
      </c>
      <c r="J3" s="81"/>
      <c r="K3" s="81"/>
      <c r="L3" s="82"/>
      <c r="M3" s="95" t="s">
        <v>83</v>
      </c>
    </row>
    <row r="4" spans="1:13" ht="62.5" customHeight="1" x14ac:dyDescent="0.35">
      <c r="A4" s="76"/>
      <c r="B4" s="76"/>
      <c r="C4" s="76"/>
      <c r="D4" s="76"/>
      <c r="E4" s="78"/>
      <c r="F4" s="83"/>
      <c r="G4" s="83"/>
      <c r="H4" s="83"/>
      <c r="I4" s="33" t="s">
        <v>72</v>
      </c>
      <c r="J4" s="33" t="s">
        <v>73</v>
      </c>
      <c r="K4" s="33" t="s">
        <v>68</v>
      </c>
      <c r="L4" s="34" t="s">
        <v>74</v>
      </c>
      <c r="M4" s="96"/>
    </row>
    <row r="5" spans="1:13" s="21" customFormat="1" ht="22.5" customHeight="1" x14ac:dyDescent="0.3">
      <c r="A5" s="13">
        <v>1</v>
      </c>
      <c r="B5" s="13">
        <v>2</v>
      </c>
      <c r="C5" s="13">
        <v>3</v>
      </c>
      <c r="D5" s="13">
        <v>4</v>
      </c>
      <c r="E5" s="62">
        <v>5</v>
      </c>
      <c r="F5" s="13">
        <v>6</v>
      </c>
      <c r="G5" s="13" t="s">
        <v>67</v>
      </c>
      <c r="H5" s="31" t="s">
        <v>70</v>
      </c>
      <c r="I5" s="13">
        <v>9</v>
      </c>
      <c r="J5" s="13">
        <v>10</v>
      </c>
      <c r="K5" s="13">
        <v>11</v>
      </c>
      <c r="L5" s="13">
        <v>12</v>
      </c>
      <c r="M5" s="62">
        <v>6</v>
      </c>
    </row>
    <row r="6" spans="1:13" x14ac:dyDescent="0.35">
      <c r="A6" s="19" t="s">
        <v>2</v>
      </c>
      <c r="B6" s="75" t="s">
        <v>9</v>
      </c>
      <c r="C6" s="75"/>
      <c r="D6" s="75"/>
      <c r="E6" s="35"/>
      <c r="F6" s="35"/>
      <c r="G6" s="35"/>
      <c r="H6" s="35"/>
      <c r="I6" s="36">
        <f>E6</f>
        <v>0</v>
      </c>
      <c r="J6" s="37">
        <f>F6</f>
        <v>0</v>
      </c>
      <c r="K6" s="36">
        <f>I6+I6*J6</f>
        <v>0</v>
      </c>
      <c r="L6" s="52">
        <f>(K6*1000)*10000</f>
        <v>0</v>
      </c>
      <c r="M6" s="93"/>
    </row>
    <row r="7" spans="1:13" x14ac:dyDescent="0.35">
      <c r="A7" s="17">
        <v>1</v>
      </c>
      <c r="B7" s="16" t="s">
        <v>6</v>
      </c>
      <c r="C7" s="17">
        <v>31.5</v>
      </c>
      <c r="D7" s="29">
        <v>2.1</v>
      </c>
      <c r="E7" s="73">
        <f>C7*1.5</f>
        <v>47.25</v>
      </c>
      <c r="F7" s="40">
        <v>2</v>
      </c>
      <c r="G7" s="40">
        <f>C7*F7</f>
        <v>63</v>
      </c>
      <c r="H7" s="39">
        <f>E7+G7</f>
        <v>110.25</v>
      </c>
      <c r="I7" s="36">
        <f>E7</f>
        <v>47.25</v>
      </c>
      <c r="J7" s="37">
        <f>F7</f>
        <v>2</v>
      </c>
      <c r="K7" s="38">
        <f>I7+I7*J7</f>
        <v>141.75</v>
      </c>
      <c r="L7" s="52">
        <f t="shared" ref="L7:L32" si="0">(K7*1000)*10000</f>
        <v>1417500000</v>
      </c>
      <c r="M7" s="94">
        <f>(E7-C7)/C7</f>
        <v>0.5</v>
      </c>
    </row>
    <row r="8" spans="1:13" x14ac:dyDescent="0.35">
      <c r="A8" s="17">
        <v>2</v>
      </c>
      <c r="B8" s="16" t="s">
        <v>5</v>
      </c>
      <c r="C8" s="17">
        <v>22</v>
      </c>
      <c r="D8" s="29">
        <v>2.2999999999999998</v>
      </c>
      <c r="E8" s="73">
        <f t="shared" ref="E8:E34" si="1">C8*1.5</f>
        <v>33</v>
      </c>
      <c r="F8" s="40">
        <v>2</v>
      </c>
      <c r="G8" s="40">
        <f t="shared" ref="G8:G32" si="2">C8*F8</f>
        <v>44</v>
      </c>
      <c r="H8" s="39">
        <f t="shared" ref="H8:H32" si="3">E8+G8</f>
        <v>77</v>
      </c>
      <c r="I8" s="36">
        <f t="shared" ref="I8:J26" si="4">E8</f>
        <v>33</v>
      </c>
      <c r="J8" s="37">
        <f t="shared" si="4"/>
        <v>2</v>
      </c>
      <c r="K8" s="38">
        <f t="shared" ref="K8:K26" si="5">I8+I8*J8</f>
        <v>99</v>
      </c>
      <c r="L8" s="52">
        <f t="shared" si="0"/>
        <v>990000000</v>
      </c>
      <c r="M8" s="94">
        <f t="shared" ref="M8:M34" si="6">(E8-C8)/C8</f>
        <v>0.5</v>
      </c>
    </row>
    <row r="9" spans="1:13" x14ac:dyDescent="0.35">
      <c r="A9" s="19" t="s">
        <v>53</v>
      </c>
      <c r="B9" s="75" t="s">
        <v>25</v>
      </c>
      <c r="C9" s="75"/>
      <c r="D9" s="75"/>
      <c r="E9" s="73">
        <f t="shared" si="1"/>
        <v>0</v>
      </c>
      <c r="F9" s="40"/>
      <c r="G9" s="40">
        <f t="shared" si="2"/>
        <v>0</v>
      </c>
      <c r="H9" s="39">
        <f t="shared" si="3"/>
        <v>0</v>
      </c>
      <c r="I9" s="36">
        <f t="shared" si="4"/>
        <v>0</v>
      </c>
      <c r="J9" s="37">
        <f t="shared" si="4"/>
        <v>0</v>
      </c>
      <c r="K9" s="38">
        <f t="shared" si="5"/>
        <v>0</v>
      </c>
      <c r="L9" s="52">
        <f t="shared" si="0"/>
        <v>0</v>
      </c>
      <c r="M9" s="94"/>
    </row>
    <row r="10" spans="1:13" x14ac:dyDescent="0.35">
      <c r="A10" s="17">
        <v>1</v>
      </c>
      <c r="B10" s="16" t="s">
        <v>26</v>
      </c>
      <c r="C10" s="17">
        <v>16</v>
      </c>
      <c r="D10" s="15">
        <v>2.1</v>
      </c>
      <c r="E10" s="73">
        <f t="shared" si="1"/>
        <v>24</v>
      </c>
      <c r="F10" s="40">
        <v>2</v>
      </c>
      <c r="G10" s="40">
        <f t="shared" si="2"/>
        <v>32</v>
      </c>
      <c r="H10" s="39">
        <f t="shared" si="3"/>
        <v>56</v>
      </c>
      <c r="I10" s="36">
        <f t="shared" si="4"/>
        <v>24</v>
      </c>
      <c r="J10" s="37">
        <f t="shared" si="4"/>
        <v>2</v>
      </c>
      <c r="K10" s="38">
        <f t="shared" si="5"/>
        <v>72</v>
      </c>
      <c r="L10" s="52">
        <f t="shared" si="0"/>
        <v>720000000</v>
      </c>
      <c r="M10" s="94">
        <f t="shared" si="6"/>
        <v>0.5</v>
      </c>
    </row>
    <row r="11" spans="1:13" x14ac:dyDescent="0.35">
      <c r="A11" s="17">
        <v>2</v>
      </c>
      <c r="B11" s="16" t="s">
        <v>5</v>
      </c>
      <c r="C11" s="17">
        <v>14</v>
      </c>
      <c r="D11" s="15">
        <v>2.1</v>
      </c>
      <c r="E11" s="73">
        <f t="shared" si="1"/>
        <v>21</v>
      </c>
      <c r="F11" s="40">
        <v>2</v>
      </c>
      <c r="G11" s="40">
        <f t="shared" si="2"/>
        <v>28</v>
      </c>
      <c r="H11" s="39">
        <f t="shared" si="3"/>
        <v>49</v>
      </c>
      <c r="I11" s="36">
        <f t="shared" si="4"/>
        <v>21</v>
      </c>
      <c r="J11" s="37">
        <f t="shared" si="4"/>
        <v>2</v>
      </c>
      <c r="K11" s="38">
        <f t="shared" si="5"/>
        <v>63</v>
      </c>
      <c r="L11" s="52">
        <f t="shared" si="0"/>
        <v>630000000</v>
      </c>
      <c r="M11" s="94">
        <f t="shared" si="6"/>
        <v>0.5</v>
      </c>
    </row>
    <row r="12" spans="1:13" ht="15.5" customHeight="1" x14ac:dyDescent="0.35">
      <c r="A12" s="25" t="s">
        <v>54</v>
      </c>
      <c r="B12" s="75" t="s">
        <v>27</v>
      </c>
      <c r="C12" s="75"/>
      <c r="D12" s="75"/>
      <c r="E12" s="73">
        <f t="shared" si="1"/>
        <v>0</v>
      </c>
      <c r="F12" s="40"/>
      <c r="G12" s="40">
        <f t="shared" si="2"/>
        <v>0</v>
      </c>
      <c r="H12" s="39">
        <f t="shared" si="3"/>
        <v>0</v>
      </c>
      <c r="I12" s="36">
        <f t="shared" si="4"/>
        <v>0</v>
      </c>
      <c r="J12" s="37">
        <f t="shared" si="4"/>
        <v>0</v>
      </c>
      <c r="K12" s="38">
        <f t="shared" si="5"/>
        <v>0</v>
      </c>
      <c r="L12" s="52">
        <f t="shared" si="0"/>
        <v>0</v>
      </c>
      <c r="M12" s="94"/>
    </row>
    <row r="13" spans="1:13" x14ac:dyDescent="0.35">
      <c r="A13" s="17">
        <v>1</v>
      </c>
      <c r="B13" s="14" t="s">
        <v>26</v>
      </c>
      <c r="C13" s="17">
        <v>17</v>
      </c>
      <c r="D13" s="28">
        <v>1.9</v>
      </c>
      <c r="E13" s="73">
        <f t="shared" si="1"/>
        <v>25.5</v>
      </c>
      <c r="F13" s="40">
        <v>2</v>
      </c>
      <c r="G13" s="40">
        <f t="shared" si="2"/>
        <v>34</v>
      </c>
      <c r="H13" s="39">
        <f t="shared" si="3"/>
        <v>59.5</v>
      </c>
      <c r="I13" s="36">
        <f t="shared" si="4"/>
        <v>25.5</v>
      </c>
      <c r="J13" s="37">
        <f t="shared" si="4"/>
        <v>2</v>
      </c>
      <c r="K13" s="38">
        <f t="shared" si="5"/>
        <v>76.5</v>
      </c>
      <c r="L13" s="52">
        <f t="shared" si="0"/>
        <v>765000000</v>
      </c>
      <c r="M13" s="94">
        <f t="shared" si="6"/>
        <v>0.5</v>
      </c>
    </row>
    <row r="14" spans="1:13" x14ac:dyDescent="0.35">
      <c r="A14" s="17">
        <v>2</v>
      </c>
      <c r="B14" s="14" t="s">
        <v>5</v>
      </c>
      <c r="C14" s="17">
        <v>15</v>
      </c>
      <c r="D14" s="28">
        <v>1.85</v>
      </c>
      <c r="E14" s="73">
        <f t="shared" si="1"/>
        <v>22.5</v>
      </c>
      <c r="F14" s="40">
        <v>2</v>
      </c>
      <c r="G14" s="40">
        <f t="shared" si="2"/>
        <v>30</v>
      </c>
      <c r="H14" s="39">
        <f t="shared" si="3"/>
        <v>52.5</v>
      </c>
      <c r="I14" s="36">
        <f t="shared" si="4"/>
        <v>22.5</v>
      </c>
      <c r="J14" s="37">
        <f t="shared" si="4"/>
        <v>2</v>
      </c>
      <c r="K14" s="38">
        <f t="shared" si="5"/>
        <v>67.5</v>
      </c>
      <c r="L14" s="52">
        <f t="shared" si="0"/>
        <v>675000000</v>
      </c>
      <c r="M14" s="94">
        <f t="shared" si="6"/>
        <v>0.5</v>
      </c>
    </row>
    <row r="15" spans="1:13" x14ac:dyDescent="0.35">
      <c r="A15" s="19" t="s">
        <v>55</v>
      </c>
      <c r="B15" s="75" t="s">
        <v>28</v>
      </c>
      <c r="C15" s="75"/>
      <c r="D15" s="75"/>
      <c r="E15" s="73">
        <f t="shared" si="1"/>
        <v>0</v>
      </c>
      <c r="F15" s="40"/>
      <c r="G15" s="40">
        <f t="shared" si="2"/>
        <v>0</v>
      </c>
      <c r="H15" s="39">
        <f t="shared" si="3"/>
        <v>0</v>
      </c>
      <c r="I15" s="36">
        <f t="shared" si="4"/>
        <v>0</v>
      </c>
      <c r="J15" s="37">
        <f t="shared" si="4"/>
        <v>0</v>
      </c>
      <c r="K15" s="38">
        <f t="shared" si="5"/>
        <v>0</v>
      </c>
      <c r="L15" s="52">
        <f t="shared" si="0"/>
        <v>0</v>
      </c>
      <c r="M15" s="94"/>
    </row>
    <row r="16" spans="1:13" x14ac:dyDescent="0.35">
      <c r="A16" s="17">
        <v>1</v>
      </c>
      <c r="B16" s="14" t="s">
        <v>26</v>
      </c>
      <c r="C16" s="17">
        <v>16</v>
      </c>
      <c r="D16" s="29">
        <v>2.5</v>
      </c>
      <c r="E16" s="73">
        <f t="shared" si="1"/>
        <v>24</v>
      </c>
      <c r="F16" s="40">
        <v>2</v>
      </c>
      <c r="G16" s="40">
        <f t="shared" si="2"/>
        <v>32</v>
      </c>
      <c r="H16" s="39">
        <f t="shared" si="3"/>
        <v>56</v>
      </c>
      <c r="I16" s="36">
        <f t="shared" si="4"/>
        <v>24</v>
      </c>
      <c r="J16" s="37">
        <f t="shared" si="4"/>
        <v>2</v>
      </c>
      <c r="K16" s="38">
        <f t="shared" si="5"/>
        <v>72</v>
      </c>
      <c r="L16" s="52">
        <f t="shared" si="0"/>
        <v>720000000</v>
      </c>
      <c r="M16" s="94">
        <f t="shared" si="6"/>
        <v>0.5</v>
      </c>
    </row>
    <row r="17" spans="1:13" x14ac:dyDescent="0.35">
      <c r="A17" s="17">
        <v>2</v>
      </c>
      <c r="B17" s="16" t="s">
        <v>5</v>
      </c>
      <c r="C17" s="17">
        <v>14</v>
      </c>
      <c r="D17" s="29">
        <v>2.2999999999999998</v>
      </c>
      <c r="E17" s="73">
        <f t="shared" si="1"/>
        <v>21</v>
      </c>
      <c r="F17" s="40">
        <v>2</v>
      </c>
      <c r="G17" s="40">
        <f t="shared" si="2"/>
        <v>28</v>
      </c>
      <c r="H17" s="39">
        <f t="shared" si="3"/>
        <v>49</v>
      </c>
      <c r="I17" s="36">
        <f t="shared" si="4"/>
        <v>21</v>
      </c>
      <c r="J17" s="37">
        <f t="shared" si="4"/>
        <v>2</v>
      </c>
      <c r="K17" s="38">
        <f t="shared" si="5"/>
        <v>63</v>
      </c>
      <c r="L17" s="52">
        <f t="shared" si="0"/>
        <v>630000000</v>
      </c>
      <c r="M17" s="94">
        <f t="shared" si="6"/>
        <v>0.5</v>
      </c>
    </row>
    <row r="18" spans="1:13" x14ac:dyDescent="0.35">
      <c r="A18" s="19" t="s">
        <v>56</v>
      </c>
      <c r="B18" s="75" t="s">
        <v>38</v>
      </c>
      <c r="C18" s="75"/>
      <c r="D18" s="75"/>
      <c r="E18" s="73">
        <f t="shared" si="1"/>
        <v>0</v>
      </c>
      <c r="F18" s="40"/>
      <c r="G18" s="40">
        <f t="shared" si="2"/>
        <v>0</v>
      </c>
      <c r="H18" s="39">
        <f t="shared" si="3"/>
        <v>0</v>
      </c>
      <c r="I18" s="36">
        <f t="shared" si="4"/>
        <v>0</v>
      </c>
      <c r="J18" s="37">
        <f t="shared" si="4"/>
        <v>0</v>
      </c>
      <c r="K18" s="38">
        <f t="shared" si="5"/>
        <v>0</v>
      </c>
      <c r="L18" s="52">
        <f t="shared" si="0"/>
        <v>0</v>
      </c>
      <c r="M18" s="94"/>
    </row>
    <row r="19" spans="1:13" x14ac:dyDescent="0.35">
      <c r="A19" s="17">
        <v>1</v>
      </c>
      <c r="B19" s="16" t="s">
        <v>26</v>
      </c>
      <c r="C19" s="17">
        <v>8</v>
      </c>
      <c r="D19" s="29">
        <v>2.8</v>
      </c>
      <c r="E19" s="73">
        <f t="shared" si="1"/>
        <v>12</v>
      </c>
      <c r="F19" s="40">
        <v>2</v>
      </c>
      <c r="G19" s="40">
        <f t="shared" si="2"/>
        <v>16</v>
      </c>
      <c r="H19" s="39">
        <f t="shared" si="3"/>
        <v>28</v>
      </c>
      <c r="I19" s="36">
        <f t="shared" si="4"/>
        <v>12</v>
      </c>
      <c r="J19" s="37">
        <f t="shared" si="4"/>
        <v>2</v>
      </c>
      <c r="K19" s="38">
        <f t="shared" si="5"/>
        <v>36</v>
      </c>
      <c r="L19" s="52">
        <f t="shared" si="0"/>
        <v>360000000</v>
      </c>
      <c r="M19" s="94">
        <f t="shared" si="6"/>
        <v>0.5</v>
      </c>
    </row>
    <row r="20" spans="1:13" x14ac:dyDescent="0.35">
      <c r="A20" s="17">
        <v>2</v>
      </c>
      <c r="B20" s="14" t="s">
        <v>5</v>
      </c>
      <c r="C20" s="17">
        <v>5</v>
      </c>
      <c r="D20" s="29">
        <v>2.6</v>
      </c>
      <c r="E20" s="73">
        <f t="shared" si="1"/>
        <v>7.5</v>
      </c>
      <c r="F20" s="40">
        <v>2</v>
      </c>
      <c r="G20" s="40">
        <f t="shared" si="2"/>
        <v>10</v>
      </c>
      <c r="H20" s="39">
        <f t="shared" si="3"/>
        <v>17.5</v>
      </c>
      <c r="I20" s="36">
        <f t="shared" si="4"/>
        <v>7.5</v>
      </c>
      <c r="J20" s="37">
        <f t="shared" si="4"/>
        <v>2</v>
      </c>
      <c r="K20" s="38">
        <f t="shared" si="5"/>
        <v>22.5</v>
      </c>
      <c r="L20" s="52">
        <f t="shared" si="0"/>
        <v>225000000</v>
      </c>
      <c r="M20" s="94">
        <f t="shared" si="6"/>
        <v>0.5</v>
      </c>
    </row>
    <row r="21" spans="1:13" x14ac:dyDescent="0.35">
      <c r="A21" s="19" t="s">
        <v>57</v>
      </c>
      <c r="B21" s="75" t="s">
        <v>39</v>
      </c>
      <c r="C21" s="75"/>
      <c r="D21" s="75"/>
      <c r="E21" s="73">
        <f t="shared" si="1"/>
        <v>0</v>
      </c>
      <c r="F21" s="40"/>
      <c r="G21" s="40">
        <f t="shared" si="2"/>
        <v>0</v>
      </c>
      <c r="H21" s="39">
        <f t="shared" si="3"/>
        <v>0</v>
      </c>
      <c r="I21" s="36">
        <f t="shared" si="4"/>
        <v>0</v>
      </c>
      <c r="J21" s="37">
        <f t="shared" si="4"/>
        <v>0</v>
      </c>
      <c r="K21" s="38">
        <f t="shared" si="5"/>
        <v>0</v>
      </c>
      <c r="L21" s="52">
        <f t="shared" si="0"/>
        <v>0</v>
      </c>
      <c r="M21" s="94"/>
    </row>
    <row r="22" spans="1:13" x14ac:dyDescent="0.35">
      <c r="A22" s="17">
        <v>1</v>
      </c>
      <c r="B22" s="16" t="s">
        <v>26</v>
      </c>
      <c r="C22" s="17">
        <v>10</v>
      </c>
      <c r="D22" s="28">
        <v>1.9</v>
      </c>
      <c r="E22" s="73">
        <f t="shared" si="1"/>
        <v>15</v>
      </c>
      <c r="F22" s="40">
        <v>2</v>
      </c>
      <c r="G22" s="40">
        <f t="shared" si="2"/>
        <v>20</v>
      </c>
      <c r="H22" s="39">
        <f t="shared" si="3"/>
        <v>35</v>
      </c>
      <c r="I22" s="36">
        <f t="shared" si="4"/>
        <v>15</v>
      </c>
      <c r="J22" s="37">
        <f t="shared" si="4"/>
        <v>2</v>
      </c>
      <c r="K22" s="38">
        <f t="shared" si="5"/>
        <v>45</v>
      </c>
      <c r="L22" s="52">
        <f t="shared" si="0"/>
        <v>450000000</v>
      </c>
      <c r="M22" s="94">
        <f t="shared" si="6"/>
        <v>0.5</v>
      </c>
    </row>
    <row r="23" spans="1:13" x14ac:dyDescent="0.35">
      <c r="A23" s="17">
        <v>2</v>
      </c>
      <c r="B23" s="16" t="s">
        <v>5</v>
      </c>
      <c r="C23" s="17">
        <v>8</v>
      </c>
      <c r="D23" s="28">
        <v>2.1</v>
      </c>
      <c r="E23" s="73">
        <f t="shared" si="1"/>
        <v>12</v>
      </c>
      <c r="F23" s="40">
        <v>2</v>
      </c>
      <c r="G23" s="40">
        <f t="shared" si="2"/>
        <v>16</v>
      </c>
      <c r="H23" s="39">
        <f t="shared" si="3"/>
        <v>28</v>
      </c>
      <c r="I23" s="36">
        <f t="shared" si="4"/>
        <v>12</v>
      </c>
      <c r="J23" s="37">
        <f t="shared" si="4"/>
        <v>2</v>
      </c>
      <c r="K23" s="38">
        <f t="shared" si="5"/>
        <v>36</v>
      </c>
      <c r="L23" s="52">
        <f t="shared" si="0"/>
        <v>360000000</v>
      </c>
      <c r="M23" s="94">
        <f t="shared" si="6"/>
        <v>0.5</v>
      </c>
    </row>
    <row r="24" spans="1:13" x14ac:dyDescent="0.35">
      <c r="A24" s="19" t="s">
        <v>58</v>
      </c>
      <c r="B24" s="75" t="s">
        <v>41</v>
      </c>
      <c r="C24" s="75"/>
      <c r="D24" s="75"/>
      <c r="E24" s="73">
        <f t="shared" si="1"/>
        <v>0</v>
      </c>
      <c r="F24" s="40"/>
      <c r="G24" s="40">
        <f t="shared" si="2"/>
        <v>0</v>
      </c>
      <c r="H24" s="39">
        <f t="shared" si="3"/>
        <v>0</v>
      </c>
      <c r="I24" s="36">
        <f t="shared" si="4"/>
        <v>0</v>
      </c>
      <c r="J24" s="37">
        <f t="shared" si="4"/>
        <v>0</v>
      </c>
      <c r="K24" s="38">
        <f t="shared" si="5"/>
        <v>0</v>
      </c>
      <c r="L24" s="52">
        <f t="shared" si="0"/>
        <v>0</v>
      </c>
      <c r="M24" s="94"/>
    </row>
    <row r="25" spans="1:13" ht="42" x14ac:dyDescent="0.35">
      <c r="A25" s="17">
        <v>1</v>
      </c>
      <c r="B25" s="16" t="s">
        <v>42</v>
      </c>
      <c r="C25" s="17">
        <v>15</v>
      </c>
      <c r="D25" s="28">
        <v>1.6</v>
      </c>
      <c r="E25" s="73">
        <f t="shared" si="1"/>
        <v>22.5</v>
      </c>
      <c r="F25" s="40">
        <v>2</v>
      </c>
      <c r="G25" s="40">
        <f t="shared" si="2"/>
        <v>30</v>
      </c>
      <c r="H25" s="39">
        <f t="shared" si="3"/>
        <v>52.5</v>
      </c>
      <c r="I25" s="36">
        <f t="shared" si="4"/>
        <v>22.5</v>
      </c>
      <c r="J25" s="37">
        <f t="shared" si="4"/>
        <v>2</v>
      </c>
      <c r="K25" s="38">
        <f t="shared" si="5"/>
        <v>67.5</v>
      </c>
      <c r="L25" s="52">
        <f t="shared" si="0"/>
        <v>675000000</v>
      </c>
      <c r="M25" s="94">
        <f t="shared" si="6"/>
        <v>0.5</v>
      </c>
    </row>
    <row r="26" spans="1:13" x14ac:dyDescent="0.35">
      <c r="A26" s="17">
        <v>2</v>
      </c>
      <c r="B26" s="16" t="s">
        <v>44</v>
      </c>
      <c r="C26" s="17">
        <v>13</v>
      </c>
      <c r="D26" s="28">
        <v>1.5</v>
      </c>
      <c r="E26" s="73">
        <f t="shared" si="1"/>
        <v>19.5</v>
      </c>
      <c r="F26" s="40">
        <v>2</v>
      </c>
      <c r="G26" s="40">
        <f t="shared" si="2"/>
        <v>26</v>
      </c>
      <c r="H26" s="39">
        <f t="shared" si="3"/>
        <v>45.5</v>
      </c>
      <c r="I26" s="36">
        <f t="shared" si="4"/>
        <v>19.5</v>
      </c>
      <c r="J26" s="37">
        <f t="shared" si="4"/>
        <v>2</v>
      </c>
      <c r="K26" s="38">
        <f t="shared" si="5"/>
        <v>58.5</v>
      </c>
      <c r="L26" s="52">
        <f t="shared" si="0"/>
        <v>585000000</v>
      </c>
      <c r="M26" s="94">
        <f t="shared" si="6"/>
        <v>0.5</v>
      </c>
    </row>
    <row r="27" spans="1:13" x14ac:dyDescent="0.35">
      <c r="A27" s="19" t="s">
        <v>59</v>
      </c>
      <c r="B27" s="75" t="s">
        <v>47</v>
      </c>
      <c r="C27" s="75"/>
      <c r="D27" s="75"/>
      <c r="E27" s="73">
        <f t="shared" si="1"/>
        <v>0</v>
      </c>
      <c r="F27" s="40"/>
      <c r="G27" s="40">
        <f t="shared" si="2"/>
        <v>0</v>
      </c>
      <c r="H27" s="39">
        <f t="shared" si="3"/>
        <v>0</v>
      </c>
      <c r="I27" s="40">
        <f t="shared" ref="I27:I32" si="7">E27</f>
        <v>0</v>
      </c>
      <c r="J27" s="40">
        <f t="shared" ref="J27:J32" si="8">F27</f>
        <v>0</v>
      </c>
      <c r="K27" s="39">
        <f t="shared" ref="K27:K32" si="9">I27+I27*J27</f>
        <v>0</v>
      </c>
      <c r="L27" s="52">
        <f t="shared" si="0"/>
        <v>0</v>
      </c>
      <c r="M27" s="94"/>
    </row>
    <row r="28" spans="1:13" ht="28" x14ac:dyDescent="0.35">
      <c r="A28" s="17">
        <v>1</v>
      </c>
      <c r="B28" s="14" t="s">
        <v>49</v>
      </c>
      <c r="C28" s="17">
        <v>12</v>
      </c>
      <c r="D28" s="28">
        <v>2.2000000000000002</v>
      </c>
      <c r="E28" s="73">
        <f t="shared" si="1"/>
        <v>18</v>
      </c>
      <c r="F28" s="40">
        <v>2</v>
      </c>
      <c r="G28" s="40">
        <f t="shared" si="2"/>
        <v>24</v>
      </c>
      <c r="H28" s="39">
        <f t="shared" si="3"/>
        <v>42</v>
      </c>
      <c r="I28" s="40">
        <f t="shared" si="7"/>
        <v>18</v>
      </c>
      <c r="J28" s="40">
        <f t="shared" si="8"/>
        <v>2</v>
      </c>
      <c r="K28" s="39">
        <f t="shared" si="9"/>
        <v>54</v>
      </c>
      <c r="L28" s="52">
        <f t="shared" si="0"/>
        <v>540000000</v>
      </c>
      <c r="M28" s="94">
        <f t="shared" si="6"/>
        <v>0.5</v>
      </c>
    </row>
    <row r="29" spans="1:13" x14ac:dyDescent="0.35">
      <c r="A29" s="17">
        <v>2</v>
      </c>
      <c r="B29" s="16" t="s">
        <v>44</v>
      </c>
      <c r="C29" s="17">
        <v>10</v>
      </c>
      <c r="D29" s="28">
        <v>2.2000000000000002</v>
      </c>
      <c r="E29" s="73">
        <f t="shared" si="1"/>
        <v>15</v>
      </c>
      <c r="F29" s="40">
        <v>2</v>
      </c>
      <c r="G29" s="40">
        <f t="shared" si="2"/>
        <v>20</v>
      </c>
      <c r="H29" s="39">
        <f t="shared" si="3"/>
        <v>35</v>
      </c>
      <c r="I29" s="40">
        <f t="shared" si="7"/>
        <v>15</v>
      </c>
      <c r="J29" s="40">
        <f t="shared" si="8"/>
        <v>2</v>
      </c>
      <c r="K29" s="39">
        <f t="shared" si="9"/>
        <v>45</v>
      </c>
      <c r="L29" s="52">
        <f t="shared" si="0"/>
        <v>450000000</v>
      </c>
      <c r="M29" s="94">
        <f t="shared" si="6"/>
        <v>0.5</v>
      </c>
    </row>
    <row r="30" spans="1:13" x14ac:dyDescent="0.35">
      <c r="A30" s="19" t="s">
        <v>60</v>
      </c>
      <c r="B30" s="75" t="s">
        <v>50</v>
      </c>
      <c r="C30" s="75"/>
      <c r="D30" s="75"/>
      <c r="E30" s="73">
        <f t="shared" si="1"/>
        <v>0</v>
      </c>
      <c r="F30" s="40"/>
      <c r="G30" s="40">
        <f t="shared" si="2"/>
        <v>0</v>
      </c>
      <c r="H30" s="39">
        <f t="shared" si="3"/>
        <v>0</v>
      </c>
      <c r="I30" s="40">
        <f t="shared" si="7"/>
        <v>0</v>
      </c>
      <c r="J30" s="40">
        <f t="shared" si="8"/>
        <v>0</v>
      </c>
      <c r="K30" s="39">
        <f t="shared" si="9"/>
        <v>0</v>
      </c>
      <c r="L30" s="52">
        <f t="shared" si="0"/>
        <v>0</v>
      </c>
      <c r="M30" s="94"/>
    </row>
    <row r="31" spans="1:13" ht="28" x14ac:dyDescent="0.35">
      <c r="A31" s="17">
        <v>1</v>
      </c>
      <c r="B31" s="16" t="s">
        <v>52</v>
      </c>
      <c r="C31" s="17">
        <v>4.5</v>
      </c>
      <c r="D31" s="28">
        <v>3</v>
      </c>
      <c r="E31" s="73">
        <f t="shared" si="1"/>
        <v>6.75</v>
      </c>
      <c r="F31" s="40">
        <v>2</v>
      </c>
      <c r="G31" s="40">
        <f t="shared" si="2"/>
        <v>9</v>
      </c>
      <c r="H31" s="39">
        <f t="shared" si="3"/>
        <v>15.75</v>
      </c>
      <c r="I31" s="40">
        <f t="shared" si="7"/>
        <v>6.75</v>
      </c>
      <c r="J31" s="40">
        <f t="shared" si="8"/>
        <v>2</v>
      </c>
      <c r="K31" s="39">
        <f t="shared" si="9"/>
        <v>20.25</v>
      </c>
      <c r="L31" s="52">
        <f t="shared" si="0"/>
        <v>202500000</v>
      </c>
      <c r="M31" s="94">
        <f t="shared" si="6"/>
        <v>0.5</v>
      </c>
    </row>
    <row r="32" spans="1:13" x14ac:dyDescent="0.35">
      <c r="A32" s="17">
        <v>2</v>
      </c>
      <c r="B32" s="16" t="s">
        <v>44</v>
      </c>
      <c r="C32" s="17">
        <v>4</v>
      </c>
      <c r="D32" s="28">
        <v>2.8</v>
      </c>
      <c r="E32" s="73">
        <f t="shared" si="1"/>
        <v>6</v>
      </c>
      <c r="F32" s="40">
        <v>2</v>
      </c>
      <c r="G32" s="40">
        <f t="shared" si="2"/>
        <v>8</v>
      </c>
      <c r="H32" s="39">
        <f t="shared" si="3"/>
        <v>14</v>
      </c>
      <c r="I32" s="40">
        <f t="shared" si="7"/>
        <v>6</v>
      </c>
      <c r="J32" s="40">
        <f t="shared" si="8"/>
        <v>2</v>
      </c>
      <c r="K32" s="39">
        <f t="shared" si="9"/>
        <v>18</v>
      </c>
      <c r="L32" s="52">
        <f t="shared" si="0"/>
        <v>180000000</v>
      </c>
      <c r="M32" s="94">
        <f t="shared" si="6"/>
        <v>0.5</v>
      </c>
    </row>
    <row r="33" spans="1:13" x14ac:dyDescent="0.35">
      <c r="A33" s="19" t="s">
        <v>61</v>
      </c>
      <c r="B33" s="75" t="s">
        <v>45</v>
      </c>
      <c r="C33" s="75"/>
      <c r="D33" s="75"/>
      <c r="E33" s="73">
        <f t="shared" si="1"/>
        <v>0</v>
      </c>
      <c r="F33" s="40"/>
      <c r="G33" s="40">
        <f t="shared" ref="G33:G34" si="10">C33*F33</f>
        <v>0</v>
      </c>
      <c r="H33" s="39">
        <f t="shared" ref="H33:H34" si="11">E33+G33</f>
        <v>0</v>
      </c>
      <c r="I33" s="40">
        <f t="shared" ref="I33:I34" si="12">E33</f>
        <v>0</v>
      </c>
      <c r="J33" s="40">
        <f t="shared" ref="J33:J34" si="13">F33</f>
        <v>0</v>
      </c>
      <c r="K33" s="39">
        <f t="shared" ref="K33:K34" si="14">I33+I33*J33</f>
        <v>0</v>
      </c>
      <c r="L33" s="52">
        <f t="shared" ref="L33:L34" si="15">(K33*1000)*10000</f>
        <v>0</v>
      </c>
      <c r="M33" s="94"/>
    </row>
    <row r="34" spans="1:13" x14ac:dyDescent="0.35">
      <c r="A34" s="17">
        <v>1</v>
      </c>
      <c r="B34" s="16" t="s">
        <v>46</v>
      </c>
      <c r="C34" s="17">
        <v>8</v>
      </c>
      <c r="D34" s="28">
        <v>1.6</v>
      </c>
      <c r="E34" s="73">
        <f t="shared" si="1"/>
        <v>12</v>
      </c>
      <c r="F34" s="40">
        <v>2</v>
      </c>
      <c r="G34" s="40">
        <f t="shared" si="10"/>
        <v>16</v>
      </c>
      <c r="H34" s="39">
        <f t="shared" si="11"/>
        <v>28</v>
      </c>
      <c r="I34" s="40">
        <f t="shared" si="12"/>
        <v>12</v>
      </c>
      <c r="J34" s="40">
        <f t="shared" si="13"/>
        <v>2</v>
      </c>
      <c r="K34" s="39">
        <f t="shared" si="14"/>
        <v>36</v>
      </c>
      <c r="L34" s="52">
        <f t="shared" si="15"/>
        <v>360000000</v>
      </c>
      <c r="M34" s="94">
        <f t="shared" si="6"/>
        <v>0.5</v>
      </c>
    </row>
  </sheetData>
  <mergeCells count="21">
    <mergeCell ref="M3:M4"/>
    <mergeCell ref="E3:E4"/>
    <mergeCell ref="F3:F4"/>
    <mergeCell ref="G3:G4"/>
    <mergeCell ref="H3:H4"/>
    <mergeCell ref="A1:L1"/>
    <mergeCell ref="I3:L3"/>
    <mergeCell ref="B33:D33"/>
    <mergeCell ref="B6:D6"/>
    <mergeCell ref="B9:D9"/>
    <mergeCell ref="B12:D12"/>
    <mergeCell ref="A3:A4"/>
    <mergeCell ref="B3:B4"/>
    <mergeCell ref="C3:C4"/>
    <mergeCell ref="D3:D4"/>
    <mergeCell ref="B30:D30"/>
    <mergeCell ref="B15:D15"/>
    <mergeCell ref="B18:D18"/>
    <mergeCell ref="B21:D21"/>
    <mergeCell ref="B24:D24"/>
    <mergeCell ref="B27:D27"/>
  </mergeCells>
  <printOptions horizontalCentered="1"/>
  <pageMargins left="0.98425196850393704" right="0.39370078740157483" top="0.98425196850393704" bottom="0.59055118110236227" header="0.31496062992125984" footer="0.19685039370078741"/>
  <pageSetup paperSize="9" firstPageNumber="7" orientation="portrait" useFirstPageNumber="1" r:id="rId1"/>
  <headerFooter>
    <oddFooter xml:space="preserve">&amp;CTrang: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84F0-0B1B-423D-8FF0-19C2E739A507}">
  <dimension ref="A1:H13"/>
  <sheetViews>
    <sheetView zoomScale="85" zoomScaleNormal="85" zoomScaleSheetLayoutView="100" workbookViewId="0">
      <pane ySplit="5" topLeftCell="A6" activePane="bottomLeft" state="frozen"/>
      <selection activeCell="C3" sqref="C3:C4"/>
      <selection pane="bottomLeft" activeCell="C13" sqref="C13"/>
    </sheetView>
  </sheetViews>
  <sheetFormatPr defaultColWidth="9.1796875" defaultRowHeight="15.5" x14ac:dyDescent="0.35"/>
  <cols>
    <col min="1" max="1" width="5.90625" style="1" customWidth="1"/>
    <col min="2" max="2" width="31.453125" style="1" customWidth="1"/>
    <col min="3" max="3" width="58.6328125" style="1" customWidth="1"/>
    <col min="4" max="5" width="13.7265625" style="1" customWidth="1"/>
    <col min="6" max="6" width="18.1796875" style="5" customWidth="1"/>
    <col min="7" max="7" width="14.26953125" style="5" customWidth="1"/>
    <col min="8" max="8" width="14.26953125" style="7" customWidth="1"/>
    <col min="9" max="10" width="14.26953125" style="1" customWidth="1"/>
    <col min="11" max="14" width="11.453125" style="1" customWidth="1"/>
    <col min="15" max="16384" width="9.1796875" style="1"/>
  </cols>
  <sheetData>
    <row r="1" spans="1:8" ht="24" customHeight="1" x14ac:dyDescent="0.35">
      <c r="A1" s="89" t="s">
        <v>24</v>
      </c>
      <c r="B1" s="89"/>
      <c r="C1" s="89"/>
    </row>
    <row r="2" spans="1:8" ht="37" customHeight="1" x14ac:dyDescent="0.35">
      <c r="A2" s="90" t="s">
        <v>81</v>
      </c>
      <c r="B2" s="90"/>
      <c r="C2" s="90"/>
    </row>
    <row r="3" spans="1:8" ht="18.5" customHeight="1" x14ac:dyDescent="0.35">
      <c r="A3" s="87"/>
      <c r="B3" s="87"/>
      <c r="C3" s="87"/>
      <c r="D3" s="12"/>
      <c r="E3" s="12"/>
      <c r="F3" s="12"/>
      <c r="G3" s="12"/>
      <c r="H3" s="12"/>
    </row>
    <row r="4" spans="1:8" x14ac:dyDescent="0.35">
      <c r="A4" s="6"/>
      <c r="B4" s="9"/>
      <c r="C4" s="10"/>
    </row>
    <row r="5" spans="1:8" ht="19" customHeight="1" x14ac:dyDescent="0.35">
      <c r="A5" s="3" t="s">
        <v>0</v>
      </c>
      <c r="B5" s="3" t="s">
        <v>11</v>
      </c>
      <c r="C5" s="3" t="s">
        <v>62</v>
      </c>
    </row>
    <row r="6" spans="1:8" ht="19" customHeight="1" x14ac:dyDescent="0.35">
      <c r="A6" s="8">
        <v>1</v>
      </c>
      <c r="B6" s="8">
        <v>2</v>
      </c>
      <c r="C6" s="8">
        <v>3</v>
      </c>
    </row>
    <row r="7" spans="1:8" ht="19" customHeight="1" x14ac:dyDescent="0.35">
      <c r="A7" s="2"/>
      <c r="B7" s="88" t="s">
        <v>23</v>
      </c>
      <c r="C7" s="88"/>
    </row>
    <row r="8" spans="1:8" ht="81" customHeight="1" x14ac:dyDescent="0.35">
      <c r="A8" s="4">
        <v>1</v>
      </c>
      <c r="B8" s="11" t="s">
        <v>12</v>
      </c>
      <c r="C8" s="11" t="s">
        <v>13</v>
      </c>
    </row>
    <row r="9" spans="1:8" ht="81" customHeight="1" x14ac:dyDescent="0.35">
      <c r="A9" s="4">
        <v>2</v>
      </c>
      <c r="B9" s="11" t="s">
        <v>14</v>
      </c>
      <c r="C9" s="11" t="s">
        <v>15</v>
      </c>
    </row>
    <row r="10" spans="1:8" ht="81" customHeight="1" x14ac:dyDescent="0.35">
      <c r="A10" s="4">
        <v>3</v>
      </c>
      <c r="B10" s="11" t="s">
        <v>16</v>
      </c>
      <c r="C10" s="11" t="s">
        <v>17</v>
      </c>
    </row>
    <row r="11" spans="1:8" ht="81" customHeight="1" x14ac:dyDescent="0.35">
      <c r="A11" s="4">
        <v>4</v>
      </c>
      <c r="B11" s="11" t="s">
        <v>18</v>
      </c>
      <c r="C11" s="11" t="s">
        <v>19</v>
      </c>
    </row>
    <row r="12" spans="1:8" ht="125" customHeight="1" x14ac:dyDescent="0.35">
      <c r="A12" s="4">
        <v>5</v>
      </c>
      <c r="B12" s="11" t="s">
        <v>20</v>
      </c>
      <c r="C12" s="11" t="s">
        <v>21</v>
      </c>
    </row>
    <row r="13" spans="1:8" ht="81" customHeight="1" x14ac:dyDescent="0.35">
      <c r="A13" s="4">
        <v>6</v>
      </c>
      <c r="B13" s="11" t="s">
        <v>22</v>
      </c>
      <c r="C13" s="11" t="s">
        <v>17</v>
      </c>
    </row>
  </sheetData>
  <mergeCells count="4">
    <mergeCell ref="A3:C3"/>
    <mergeCell ref="B7:C7"/>
    <mergeCell ref="A1:C1"/>
    <mergeCell ref="A2:C2"/>
  </mergeCells>
  <printOptions horizontalCentered="1"/>
  <pageMargins left="0.98425196850393704" right="0.39370078740157483" top="0.98425196850393704" bottom="0.59055118110236227" header="0.31496062992125984" footer="0.19685039370078741"/>
  <pageSetup paperSize="9" scale="90" firstPageNumber="7" orientation="portrait" useFirstPageNumber="1" r:id="rId1"/>
  <headerFooter>
    <oddFooter xml:space="preserve">&amp;CTrang: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LUA_2024</vt:lpstr>
      <vt:lpstr>HNK_2024</vt:lpstr>
      <vt:lpstr>CLN_2024</vt:lpstr>
      <vt:lpstr>RSX_2024</vt:lpstr>
      <vt:lpstr>NTS_2024</vt:lpstr>
      <vt:lpstr>BS QD 49</vt:lpstr>
      <vt:lpstr>'BS QD 49'!Print_Area</vt:lpstr>
      <vt:lpstr>CLN_2024!Print_Area</vt:lpstr>
      <vt:lpstr>HNK_2024!Print_Area</vt:lpstr>
      <vt:lpstr>LUA_2024!Print_Area</vt:lpstr>
      <vt:lpstr>NTS_2024!Print_Area</vt:lpstr>
      <vt:lpstr>RSX_2024!Print_Area</vt:lpstr>
      <vt:lpstr>CLN_2024!Print_Titles</vt:lpstr>
      <vt:lpstr>HNK_2024!Print_Titles</vt:lpstr>
      <vt:lpstr>LUA_2024!Print_Titles</vt:lpstr>
      <vt:lpstr>NTS_2024!Print_Titles</vt:lpstr>
      <vt:lpstr>RSX_2024!Print_Titles</vt:lpstr>
    </vt:vector>
  </TitlesOfParts>
  <Company>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Công ty BĐS Hà Nội</dc:subject>
  <dc:creator>Do Dac Thuong</dc:creator>
  <cp:lastModifiedBy>asus</cp:lastModifiedBy>
  <cp:lastPrinted>2024-11-08T07:33:50Z</cp:lastPrinted>
  <dcterms:created xsi:type="dcterms:W3CDTF">2010-10-24T01:29:46Z</dcterms:created>
  <dcterms:modified xsi:type="dcterms:W3CDTF">2024-11-10T14:26:45Z</dcterms:modified>
</cp:coreProperties>
</file>