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520" windowHeight="9120" tabRatio="937" firstSheet="10" activeTab="15"/>
  </bookViews>
  <sheets>
    <sheet name="L thuan" sheetId="1" r:id="rId1"/>
    <sheet name="L lai" sheetId="2" r:id="rId2"/>
    <sheet name="Ng lai" sheetId="3" r:id="rId3"/>
    <sheet name="San" sheetId="4" r:id="rId4"/>
    <sheet name="Cai" sheetId="5" r:id="rId5"/>
    <sheet name="Dau tay" sheetId="6" r:id="rId6"/>
    <sheet name="Cachua" sheetId="7" r:id="rId7"/>
    <sheet name="Sup lo" sheetId="8" r:id="rId8"/>
    <sheet name="Suhao" sheetId="9" r:id="rId9"/>
    <sheet name="Khoaitay" sheetId="10" r:id="rId10"/>
    <sheet name="K Qua" sheetId="11" r:id="rId11"/>
    <sheet name="Bap cai" sheetId="12" r:id="rId12"/>
    <sheet name="Bi do" sheetId="13" r:id="rId13"/>
    <sheet name="Dua Leo" sheetId="14" r:id="rId14"/>
    <sheet name="Ly" sheetId="15" r:id="rId15"/>
    <sheet name="lan" sheetId="16" r:id="rId16"/>
    <sheet name="Cuc" sheetId="17" r:id="rId17"/>
    <sheet name="Mia" sheetId="18" r:id="rId18"/>
    <sheet name="Xoai" sheetId="19" r:id="rId19"/>
    <sheet name="Nhan" sheetId="20" r:id="rId20"/>
    <sheet name="Chuoi" sheetId="21" r:id="rId21"/>
    <sheet name="CF voi" sheetId="22" r:id="rId22"/>
    <sheet name="CF che" sheetId="23" r:id="rId23"/>
    <sheet name="Cao su" sheetId="24" r:id="rId24"/>
    <sheet name="Che" sheetId="25" r:id="rId25"/>
    <sheet name="Tieu" sheetId="26" r:id="rId26"/>
    <sheet name="HDS" sheetId="27" r:id="rId27"/>
    <sheet name="Boiloi" sheetId="28" r:id="rId28"/>
    <sheet name="Macca" sheetId="29" r:id="rId29"/>
  </sheets>
  <definedNames>
    <definedName name="chuong_2" localSheetId="1">'L lai'!$A$1</definedName>
    <definedName name="chuong_2" localSheetId="0">'L thuan'!$A$1</definedName>
    <definedName name="chuong_3" localSheetId="9">'Khoaitay'!$A$1</definedName>
    <definedName name="chuong_3" localSheetId="2">'Ng lai'!$A$1</definedName>
    <definedName name="chuong_3" localSheetId="3">'San'!$A$1</definedName>
    <definedName name="chuong_4" localSheetId="6">'Cachua'!$A$1</definedName>
    <definedName name="chuong_4" localSheetId="13">'Dua Leo'!$A$1</definedName>
    <definedName name="chuong_5" localSheetId="16">'Cuc'!$A$1</definedName>
    <definedName name="chuong_5" localSheetId="5">'Dau tay'!$A$1</definedName>
    <definedName name="chuong_5" localSheetId="10">'K Qua'!$A$1</definedName>
    <definedName name="chuong_5" localSheetId="14">'Ly'!$A$1</definedName>
    <definedName name="chuong_6" localSheetId="4">'Cai'!$A$1</definedName>
    <definedName name="chuong_6" localSheetId="15">'lan'!$A$1</definedName>
    <definedName name="_xlnm.Print_Titles" localSheetId="27">'Boiloi'!$9:$9</definedName>
    <definedName name="_xlnm.Print_Titles" localSheetId="23">'Cao su'!$8:$9</definedName>
    <definedName name="_xlnm.Print_Titles" localSheetId="22">'CF che'!$6:$7</definedName>
    <definedName name="_xlnm.Print_Titles" localSheetId="21">'CF voi'!$6:$7</definedName>
    <definedName name="_xlnm.Print_Titles" localSheetId="24">'Che'!$8:$8</definedName>
    <definedName name="_xlnm.Print_Titles" localSheetId="20">'Chuoi'!$9:$9</definedName>
    <definedName name="_xlnm.Print_Titles" localSheetId="5">'Dau tay'!$8:$8</definedName>
    <definedName name="_xlnm.Print_Titles" localSheetId="26">'HDS'!$8:$8</definedName>
    <definedName name="_xlnm.Print_Titles" localSheetId="28">'Macca'!$9:$9</definedName>
    <definedName name="_xlnm.Print_Titles" localSheetId="17">'Mia'!$9:$9</definedName>
    <definedName name="_xlnm.Print_Titles" localSheetId="19">'Nhan'!$9:$9</definedName>
    <definedName name="_xlnm.Print_Titles" localSheetId="25">'Tieu'!$10:$10</definedName>
    <definedName name="_xlnm.Print_Titles" localSheetId="18">'Xoai'!$9:$9</definedName>
  </definedNames>
  <calcPr fullCalcOnLoad="1"/>
</workbook>
</file>

<file path=xl/sharedStrings.xml><?xml version="1.0" encoding="utf-8"?>
<sst xmlns="http://schemas.openxmlformats.org/spreadsheetml/2006/main" count="4148" uniqueCount="688">
  <si>
    <t>Nội dung</t>
  </si>
  <si>
    <t>ĐVT</t>
  </si>
  <si>
    <t>Ghi chú</t>
  </si>
  <si>
    <t>Giống lúa</t>
  </si>
  <si>
    <t>Kg</t>
  </si>
  <si>
    <t>Vôi</t>
  </si>
  <si>
    <t>Thuốc BVTV</t>
  </si>
  <si>
    <t>Làm đất</t>
  </si>
  <si>
    <t>Công</t>
  </si>
  <si>
    <t>Chăm sóc</t>
  </si>
  <si>
    <t>TT</t>
  </si>
  <si>
    <t>Thu hoạch</t>
  </si>
  <si>
    <t>Cái</t>
  </si>
  <si>
    <t>Cây</t>
  </si>
  <si>
    <t>-</t>
  </si>
  <si>
    <t>Trồng cây</t>
  </si>
  <si>
    <t>Bón phân</t>
  </si>
  <si>
    <t>Phân hữu cơ sinh học</t>
  </si>
  <si>
    <t>Gieo trồng</t>
  </si>
  <si>
    <t>Dặm, tỉa, làm cỏ, tưới tiêu, ….</t>
  </si>
  <si>
    <t>Phun thuốc bảo vệ thực vật</t>
  </si>
  <si>
    <t>Vận chuyển phân bón</t>
  </si>
  <si>
    <t>Trường hợp làm bằng máy</t>
  </si>
  <si>
    <t>Ca máy</t>
  </si>
  <si>
    <t>*</t>
  </si>
  <si>
    <t>Thuốc trừ cỏ</t>
  </si>
  <si>
    <t>Thuốc trừ sâu, bệnh</t>
  </si>
  <si>
    <t>Làm cỏ, vun gốc, tưới tiêu</t>
  </si>
  <si>
    <t xml:space="preserve">Phun thuốc bảo vệ thực vật </t>
  </si>
  <si>
    <t>Bẻ bắp</t>
  </si>
  <si>
    <t>Thuốc trừ kiến, mối</t>
  </si>
  <si>
    <t xml:space="preserve">Thuốc bảo vệ thực vật </t>
  </si>
  <si>
    <t>Thuốc trừ sâu</t>
  </si>
  <si>
    <t>Thuốc trừ bệnh</t>
  </si>
  <si>
    <t>Trồng cây che bóng, chắn gió</t>
  </si>
  <si>
    <t>Năm 1</t>
  </si>
  <si>
    <t>Năm 2</t>
  </si>
  <si>
    <t>Năm 3</t>
  </si>
  <si>
    <t>Chăm sóc cây chắn gió, che bóng</t>
  </si>
  <si>
    <t>Vận chuyển cây giống</t>
  </si>
  <si>
    <t>Đào hố ép xanh</t>
  </si>
  <si>
    <t>1.1</t>
  </si>
  <si>
    <t>1.2</t>
  </si>
  <si>
    <t>1.3</t>
  </si>
  <si>
    <t>Định mức</t>
  </si>
  <si>
    <t>3.1</t>
  </si>
  <si>
    <t>2.2</t>
  </si>
  <si>
    <t>Mở bồn tưới</t>
  </si>
  <si>
    <t>Rong tỉa cây chắn gió, cây che bóng</t>
  </si>
  <si>
    <t>Phát cỏ bờ lô</t>
  </si>
  <si>
    <t>Năm kinh doanh</t>
  </si>
  <si>
    <t>1.4</t>
  </si>
  <si>
    <t>1.5</t>
  </si>
  <si>
    <t>2.1</t>
  </si>
  <si>
    <t xml:space="preserve">Tưới nước </t>
  </si>
  <si>
    <t xml:space="preserve">Làm cỏ bằng tay </t>
  </si>
  <si>
    <t>3.2</t>
  </si>
  <si>
    <t>Hái quả, dọn vệ sinh vườn cây</t>
  </si>
  <si>
    <t>Phơi quả</t>
  </si>
  <si>
    <t>3.3</t>
  </si>
  <si>
    <t>Vận chuyển</t>
  </si>
  <si>
    <t>Phân bón</t>
  </si>
  <si>
    <t>Sản phẩm</t>
  </si>
  <si>
    <t>Hạng mục</t>
  </si>
  <si>
    <t>Đơn vị tính</t>
  </si>
  <si>
    <t>Năm 1-10</t>
  </si>
  <si>
    <t>Năm 11-20</t>
  </si>
  <si>
    <t>Năm 4</t>
  </si>
  <si>
    <t>Năm 5</t>
  </si>
  <si>
    <t>Năm 6</t>
  </si>
  <si>
    <t xml:space="preserve">Vận chuyển </t>
  </si>
  <si>
    <t>Làm cỏ, vun xới, tưới tiêu, …</t>
  </si>
  <si>
    <t>Phun thuốc BVTV</t>
  </si>
  <si>
    <t>1. Làm đất</t>
  </si>
  <si>
    <t>1. Định mức vật tư</t>
  </si>
  <si>
    <t>Năm kinh doanh trở đi</t>
  </si>
  <si>
    <t xml:space="preserve">Năm 4 </t>
  </si>
  <si>
    <t>2. Trồng cây</t>
  </si>
  <si>
    <t>3. Chăm sóc</t>
  </si>
  <si>
    <t>4. Vận chuyển</t>
  </si>
  <si>
    <t>- Phân bón</t>
  </si>
  <si>
    <t>- Cây giống</t>
  </si>
  <si>
    <t>- Bón phân</t>
  </si>
  <si>
    <t>- Trồng dặm, làm cỏ, ….</t>
  </si>
  <si>
    <t>- Phun thuốc BVTV</t>
  </si>
  <si>
    <t>1. Chăm sóc</t>
  </si>
  <si>
    <t>- Làm cỏ, tỉa cành, …</t>
  </si>
  <si>
    <t>2. Vận chuyển phân bón</t>
  </si>
  <si>
    <t>- Chuẩn bị đất trồng, phát dọn thực bì</t>
  </si>
  <si>
    <t>2. Thu hoạch</t>
  </si>
  <si>
    <t xml:space="preserve">3. Vận chuyển </t>
  </si>
  <si>
    <t>Túi</t>
  </si>
  <si>
    <t>- Sản phẩm</t>
  </si>
  <si>
    <t>- Thuốc BVTV</t>
  </si>
  <si>
    <t>Trồng mới</t>
  </si>
  <si>
    <t>Năm 7</t>
  </si>
  <si>
    <t xml:space="preserve">Năm 8 </t>
  </si>
  <si>
    <t>Mía tơ</t>
  </si>
  <si>
    <t>Mía lưu gốc</t>
  </si>
  <si>
    <t>Hom</t>
  </si>
  <si>
    <t>- Xử lý hom</t>
  </si>
  <si>
    <t>- Trồng</t>
  </si>
  <si>
    <t>- Máy</t>
  </si>
  <si>
    <t>1. Làm đất: Cày, cuốc hai bên luống, …..</t>
  </si>
  <si>
    <t>2. Gieo trồng</t>
  </si>
  <si>
    <t>4. Thu hoạch</t>
  </si>
  <si>
    <t>5. Vận chuyển</t>
  </si>
  <si>
    <t>2. Chăm sóc</t>
  </si>
  <si>
    <t>3. Thu hoạch</t>
  </si>
  <si>
    <t>4. Vận chuyển phân bón</t>
  </si>
  <si>
    <t>- Làm cỏ, xới xáo, vun gốc, phá váng, bóc lá khô,  ….</t>
  </si>
  <si>
    <t>- Gia súc</t>
  </si>
  <si>
    <t xml:space="preserve">Hạt giống </t>
  </si>
  <si>
    <t>Làm cỏ, vun gốc, ….</t>
  </si>
  <si>
    <t>Hom giống</t>
  </si>
  <si>
    <t>Hạt giống</t>
  </si>
  <si>
    <t>Củ giống</t>
  </si>
  <si>
    <t>STT</t>
  </si>
  <si>
    <t>3. Trồng dặm, cây che bóng</t>
  </si>
  <si>
    <t>4. Chăm sóc</t>
  </si>
  <si>
    <t>- Làm cỏ, vun gốc ….</t>
  </si>
  <si>
    <t>- Làm cỏ, đốn cành, …</t>
  </si>
  <si>
    <t>- Làm cỏ, vun gốc, …</t>
  </si>
  <si>
    <t>Tạo bồn</t>
  </si>
  <si>
    <t xml:space="preserve">Tỉa chồi </t>
  </si>
  <si>
    <t xml:space="preserve">Làm cỏ </t>
  </si>
  <si>
    <t>Tỉa chồi</t>
  </si>
  <si>
    <t xml:space="preserve">Phun thuốc sâu, bệnh </t>
  </si>
  <si>
    <t>Móc hố và trồng chính</t>
  </si>
  <si>
    <t>- Làm cỏ, tỉa chồi, tưới nước, ….</t>
  </si>
  <si>
    <t>- Làm cỏ, tỉa chồi, tưới nước, …..</t>
  </si>
  <si>
    <t>Năm 2
(kinh doanh)</t>
  </si>
  <si>
    <t>3. Vận chuyển</t>
  </si>
  <si>
    <t>- Bao buồng</t>
  </si>
  <si>
    <t>- Làm cỏ, tỉa chồi ….</t>
  </si>
  <si>
    <t>- Bón phân, lấp đất</t>
  </si>
  <si>
    <t>- Bón phân, lấp đất, …</t>
  </si>
  <si>
    <t>30 hố/công</t>
  </si>
  <si>
    <t>1 công/đợt</t>
  </si>
  <si>
    <t>- Làm cỏ, tỉa chồi, …</t>
  </si>
  <si>
    <t>2. Trồng chính + dặm</t>
  </si>
  <si>
    <t>3 công/đợt</t>
  </si>
  <si>
    <t>60 hố/công</t>
  </si>
  <si>
    <t>150 cây/công</t>
  </si>
  <si>
    <t>- Làm cỏ, phá váng….</t>
  </si>
  <si>
    <t>1. Thu hoạch (chặt, róc vỏ)</t>
  </si>
  <si>
    <t>2. Phơi khô</t>
  </si>
  <si>
    <t>100 cây/công</t>
  </si>
  <si>
    <t>Tủ gốc, làm cỏ</t>
  </si>
  <si>
    <t>6 công/đợt</t>
  </si>
  <si>
    <t>16 công/đợt</t>
  </si>
  <si>
    <t>7 công/đợt</t>
  </si>
  <si>
    <t>Làm cỏ, tủ gốc mùa khô</t>
  </si>
  <si>
    <t>25 công/đợt</t>
  </si>
  <si>
    <t>50 công/đợt</t>
  </si>
  <si>
    <t>Tạo hình sau khi thu hoạch</t>
  </si>
  <si>
    <t>Tạo hình sau thu hoạch</t>
  </si>
  <si>
    <t>8 công/đợt</t>
  </si>
  <si>
    <t xml:space="preserve">1. Làm đất </t>
  </si>
  <si>
    <t>- Phát dọn thực bì</t>
  </si>
  <si>
    <t>- Tủ gốc, lấp đất</t>
  </si>
  <si>
    <t>- Phun thuốc bảo vệ thực vật</t>
  </si>
  <si>
    <t>- Bảo vệ thường xuyên</t>
  </si>
  <si>
    <t xml:space="preserve">4. Vận chuyển </t>
  </si>
  <si>
    <t xml:space="preserve">- Phân bón </t>
  </si>
  <si>
    <t>- Tỉa chồi, phòng chống cháy,…</t>
  </si>
  <si>
    <t>- Phòng chống cháy,…</t>
  </si>
  <si>
    <t>15 công/đợt</t>
  </si>
  <si>
    <t>I</t>
  </si>
  <si>
    <t>0,5 kg/hố tiêu</t>
  </si>
  <si>
    <t>II</t>
  </si>
  <si>
    <t>Thiết kế phóng lô</t>
  </si>
  <si>
    <t>80 hố/công</t>
  </si>
  <si>
    <t>180 hố/công</t>
  </si>
  <si>
    <t>50 hố/công</t>
  </si>
  <si>
    <t>100 hố/công</t>
  </si>
  <si>
    <t>100 bầu/công</t>
  </si>
  <si>
    <t>80 túp/công</t>
  </si>
  <si>
    <t>2 công/đợt</t>
  </si>
  <si>
    <t>80 bầu/công</t>
  </si>
  <si>
    <t>160 hố/công</t>
  </si>
  <si>
    <t>4 công/đợt</t>
  </si>
  <si>
    <t>0,25kg/cây</t>
  </si>
  <si>
    <t>2 kg/đợt</t>
  </si>
  <si>
    <t>Trồng dặm</t>
  </si>
  <si>
    <t>5 công/đợt</t>
  </si>
  <si>
    <t>25 trụ/công</t>
  </si>
  <si>
    <t>10kg/trụ</t>
  </si>
  <si>
    <t>0,4kg/trụ</t>
  </si>
  <si>
    <t>3 kg/đợt</t>
  </si>
  <si>
    <t>5 công/ đợt</t>
  </si>
  <si>
    <t>10 công/ đợt</t>
  </si>
  <si>
    <t>2 công/ đợt</t>
  </si>
  <si>
    <t>3 công/ đợt</t>
  </si>
  <si>
    <t>0,5 kg/trụ</t>
  </si>
  <si>
    <t>5 kg/đợt</t>
  </si>
  <si>
    <t>40 kg/công</t>
  </si>
  <si>
    <t>10kg/hố</t>
  </si>
  <si>
    <t>0,5 kg/hố</t>
  </si>
  <si>
    <t>3 kg/trụ</t>
  </si>
  <si>
    <t>Năm 4
(kinh doanh)</t>
  </si>
  <si>
    <t>Bầu</t>
  </si>
  <si>
    <t>Trụ</t>
  </si>
  <si>
    <t>1. Cây giống</t>
  </si>
  <si>
    <t>- Cây gỗ trụ tạm (cao 2m; Ф &gt; 8cm)</t>
  </si>
  <si>
    <t>2. Phân bón</t>
  </si>
  <si>
    <t>- Vôi bột</t>
  </si>
  <si>
    <t>3. Thuốc bảo vệ thực vật</t>
  </si>
  <si>
    <t>1. Phân bón</t>
  </si>
  <si>
    <t>2. Thuốc bảo vệ thực vật</t>
  </si>
  <si>
    <t>- Phân bón lá</t>
  </si>
  <si>
    <t>- Phân chuồng hoai mục</t>
  </si>
  <si>
    <t xml:space="preserve">- Phân bón lá </t>
  </si>
  <si>
    <t>Năm 4 (kinh doanh)</t>
  </si>
  <si>
    <t>- Thiết kế phóng lô</t>
  </si>
  <si>
    <t>- Trồng cây trụ sống</t>
  </si>
  <si>
    <t>- Đào hố trồng trụ tạm (20x20x40cm)</t>
  </si>
  <si>
    <t>- Đào hố trồng cây tiêu (40x40x40cm)</t>
  </si>
  <si>
    <t>- Trồng cây trụ tạm</t>
  </si>
  <si>
    <t>- Bón phân:</t>
  </si>
  <si>
    <t>+ Bón lót: Cây trụ sống</t>
  </si>
  <si>
    <t>- Làm túp</t>
  </si>
  <si>
    <t>- Trồng dặm (tiêu 5%, cây trụ sống)</t>
  </si>
  <si>
    <t>- Làm cỏ bờ lô chống cháy</t>
  </si>
  <si>
    <t>- Tủ gốc</t>
  </si>
  <si>
    <t>- Đào rãnh đôn tiêu và lấp đất</t>
  </si>
  <si>
    <t>- Rong tỉa cây trụ sống</t>
  </si>
  <si>
    <t>- Phát cỏ bờ lô</t>
  </si>
  <si>
    <t xml:space="preserve">                   + Phân chuồng</t>
  </si>
  <si>
    <t>- Chuyển dây tiêu qua trụ sống</t>
  </si>
  <si>
    <t xml:space="preserve">                   + Phân bón lá</t>
  </si>
  <si>
    <t>- Cây che bóng (10m x 10m)</t>
  </si>
  <si>
    <t>- Cây trụ sống (1.600 cây + 5% cây dặm)</t>
  </si>
  <si>
    <t>- Đào hố, chôn trụ (sâu 70cm)</t>
  </si>
  <si>
    <t>- Đào hố trồng cây che bóng (20x20x20cm)</t>
  </si>
  <si>
    <t>- Trồng cây che bóng</t>
  </si>
  <si>
    <t>- Trồng dặm tiêu</t>
  </si>
  <si>
    <t>- Bón phân: + Bón lót</t>
  </si>
  <si>
    <t xml:space="preserve">                  + Bón thúc</t>
  </si>
  <si>
    <t>- Làm túp che tiêu</t>
  </si>
  <si>
    <t xml:space="preserve">- Tưới nước </t>
  </si>
  <si>
    <t xml:space="preserve">- Làm cỏ trắng </t>
  </si>
  <si>
    <t xml:space="preserve">- Buộc dây tiêu </t>
  </si>
  <si>
    <t xml:space="preserve">- Phun thuốc sâu, bệnh </t>
  </si>
  <si>
    <t>- Bón phân: + Hóa học</t>
  </si>
  <si>
    <t xml:space="preserve">                   + Bón lá </t>
  </si>
  <si>
    <t>- Rong tỉa cây che bóng</t>
  </si>
  <si>
    <t xml:space="preserve">- Bón phân: + Hóa học </t>
  </si>
  <si>
    <t>- Vận chuyển phân, vôi</t>
  </si>
  <si>
    <t>Phân hóa học</t>
  </si>
  <si>
    <t>- Phân hóa học</t>
  </si>
  <si>
    <t>- Phân chuồng</t>
  </si>
  <si>
    <t xml:space="preserve">+ Bón thúc phân hóa học </t>
  </si>
  <si>
    <t>- Trồng cây tiêu</t>
  </si>
  <si>
    <t>- Buộc dây tiêu</t>
  </si>
  <si>
    <t>- Bón phân: + Phân hóa học</t>
  </si>
  <si>
    <t>- Tưới nước</t>
  </si>
  <si>
    <t>- Làm cỏ trắng</t>
  </si>
  <si>
    <t>- Buộc dây</t>
  </si>
  <si>
    <t xml:space="preserve">Dầu tưới nước </t>
  </si>
  <si>
    <t xml:space="preserve">2. Vận chuyển </t>
  </si>
  <si>
    <t xml:space="preserve">- Vận chuyển cây giống </t>
  </si>
  <si>
    <t>4.1</t>
  </si>
  <si>
    <t>4.2</t>
  </si>
  <si>
    <t>4.3</t>
  </si>
  <si>
    <t>Năm thứ nhất (trồng mới)</t>
  </si>
  <si>
    <t>Năm thứ 2</t>
  </si>
  <si>
    <t>Năm thứ 3</t>
  </si>
  <si>
    <t>17 công/đợt</t>
  </si>
  <si>
    <t>1. Vật liệu che túp (bao, lưới,...)</t>
  </si>
  <si>
    <t>2. Dây buộc tiêu</t>
  </si>
  <si>
    <t>4. Dầu tưới nước (4 đợt x 50 lít nước/gốc/đợt)</t>
  </si>
  <si>
    <t>1. Dây buộc tiêu</t>
  </si>
  <si>
    <t>Năm 1
(trồng mới)</t>
  </si>
  <si>
    <t>I. Vật tư</t>
  </si>
  <si>
    <t>II. Các vật tư khác</t>
  </si>
  <si>
    <t>2. Vật liệu che túp (bao, lưới,...)</t>
  </si>
  <si>
    <t>3. Dây buộc tiêu</t>
  </si>
  <si>
    <t>5. Dầu tưới nước (4 đợt x 50 lít nước/gốc/đợt)</t>
  </si>
  <si>
    <t>2. Dầu tưới nước (6 đợt x 100 lít nước/gốc/đợt)</t>
  </si>
  <si>
    <t xml:space="preserve">1.1. Làm đất thủ công </t>
  </si>
  <si>
    <t>1.2. Làm đất làm máy</t>
  </si>
  <si>
    <t>- Phun thuốc sâu, bệnh</t>
  </si>
  <si>
    <t>- Chuyển cây trụ (trung bình 1 trụ 50 kg)</t>
  </si>
  <si>
    <t>- Vận chuyển phân bón, vôi</t>
  </si>
  <si>
    <t>Năm 3
(kinh doanh)</t>
  </si>
  <si>
    <t>Năm kinh 
doanh trở đi</t>
  </si>
  <si>
    <t>1. Cây giống (400 cây + 5% trồng dặm)</t>
  </si>
  <si>
    <t>- Thuốc mối</t>
  </si>
  <si>
    <t>3. Vôi bột</t>
  </si>
  <si>
    <t>4. Thuốc bảo vệ thực vật</t>
  </si>
  <si>
    <t>2. Túi bao buồng</t>
  </si>
  <si>
    <t>Mía
 lưu gốc</t>
  </si>
  <si>
    <t xml:space="preserve">1. Cây giống </t>
  </si>
  <si>
    <t>Mía 
lưu gốc</t>
  </si>
  <si>
    <t>1. Cây giống (2.500 cây + 10% trồng dặm)</t>
  </si>
  <si>
    <t>1. Cây giống (360 cây + 10% trồng dặm)</t>
  </si>
  <si>
    <t>20 công/đợt</t>
  </si>
  <si>
    <t>-Thiết kế phóng lô</t>
  </si>
  <si>
    <t xml:space="preserve">- Đào hố (40cm x40cm x 40cm) </t>
  </si>
  <si>
    <t xml:space="preserve">Năm 2
</t>
  </si>
  <si>
    <t>- Làm cỏ</t>
  </si>
  <si>
    <t>3 công/ha</t>
  </si>
  <si>
    <t>10 công/ha</t>
  </si>
  <si>
    <t>- Phơi sản phẩm</t>
  </si>
  <si>
    <t>Năm 3
(thu hoạch)</t>
  </si>
  <si>
    <t xml:space="preserve">Tuốt hạt </t>
  </si>
  <si>
    <t xml:space="preserve">Máy gặt đập liên hợp </t>
  </si>
  <si>
    <t>- Nhổ củ, thu gom</t>
  </si>
  <si>
    <t>Cây giống</t>
  </si>
  <si>
    <t>NPK chuyên dùng (30-10-10)</t>
  </si>
  <si>
    <t>NPK chuyên dùng (20-20-20)</t>
  </si>
  <si>
    <t>NPK chuyên dùng (09-45-15)</t>
  </si>
  <si>
    <t>Chậu 1,5 inch (đường kính: 3,81 cm)</t>
  </si>
  <si>
    <t>Chậu 2,5 inch (đường kính: 6,35 cm)</t>
  </si>
  <si>
    <t>Chậu 3,5 inch (đường kính: 8,89 cm)</t>
  </si>
  <si>
    <t>Giá thể: Dớn trắng</t>
  </si>
  <si>
    <t xml:space="preserve"> -</t>
  </si>
  <si>
    <t>Giai đoạn thay chậu 2,5 inch</t>
  </si>
  <si>
    <t>Giai đoạn thay chậu 3,5 inch</t>
  </si>
  <si>
    <t>Dầu khoáng</t>
  </si>
  <si>
    <t>Chuẩn bị nhà lưới và giá thể</t>
  </si>
  <si>
    <t>Trồng cây vào giá thể</t>
  </si>
  <si>
    <t>600 cây/công</t>
  </si>
  <si>
    <t>Bón phân + tưới nước</t>
  </si>
  <si>
    <t>7 ngày/lần x 20 công/lần x 16 tháng</t>
  </si>
  <si>
    <t>Thay chậu 2,5 inch</t>
  </si>
  <si>
    <t>500 cây/công</t>
  </si>
  <si>
    <t>Thay chậu 3,5 inch</t>
  </si>
  <si>
    <t>400 cây/công</t>
  </si>
  <si>
    <t>Đảo cây và xử lý phân hóa mầm hoa</t>
  </si>
  <si>
    <t>10 công/tháng/lần x 16 tháng</t>
  </si>
  <si>
    <t>Đóng gói cây chuyển đi bán</t>
  </si>
  <si>
    <t xml:space="preserve">Củ giống </t>
  </si>
  <si>
    <t>Củ</t>
  </si>
  <si>
    <t>Phân bón lá</t>
  </si>
  <si>
    <t>Lên luống</t>
  </si>
  <si>
    <t>Làm cỏ</t>
  </si>
  <si>
    <t>Căng lưới đỡ cây</t>
  </si>
  <si>
    <t>5 công/đợtx3 đợt</t>
  </si>
  <si>
    <t xml:space="preserve">Cây giống </t>
  </si>
  <si>
    <t>Vật tư năm thứ 1</t>
  </si>
  <si>
    <t>Màng phủ nông nghiệp</t>
  </si>
  <si>
    <t>Cuộn</t>
  </si>
  <si>
    <t>Vật tư năm thứ 2</t>
  </si>
  <si>
    <t>Trải bạt</t>
  </si>
  <si>
    <t>Tỉa lá</t>
  </si>
  <si>
    <t>1 tháng/lần x 12 tháng</t>
  </si>
  <si>
    <t>03 ngày thu 1 lần</t>
  </si>
  <si>
    <t>Giai đoạn trồng cây</t>
  </si>
  <si>
    <t>Các loại chậu (sang từ loại nhỏ lên loại lớn)</t>
  </si>
  <si>
    <t>0,0125 kg dớn/ 1 chậu</t>
  </si>
  <si>
    <t>0,0167 kg dớn/ 1 chậu</t>
  </si>
  <si>
    <t>0,025 kg dớn/ 1 chậu</t>
  </si>
  <si>
    <t xml:space="preserve"> 3 công/đợt x 3đợt/năm</t>
  </si>
  <si>
    <t>Dài 400m, rộng 1m</t>
  </si>
  <si>
    <t>Năm thứ 1</t>
  </si>
  <si>
    <t>Phân bón:  + Năm thứ 1</t>
  </si>
  <si>
    <t xml:space="preserve">                 + Năm thứ 2</t>
  </si>
  <si>
    <t>+</t>
  </si>
  <si>
    <t xml:space="preserve"> 4 công/đợt x 3đợt/năm</t>
  </si>
  <si>
    <t>Phân chuồng</t>
  </si>
  <si>
    <t xml:space="preserve">- Phân chuồng </t>
  </si>
  <si>
    <t>Thuốc sâu, bệnh</t>
  </si>
  <si>
    <t>- Phân chuồng (tiêu + trụ sống)</t>
  </si>
  <si>
    <t>- Cây che bóng</t>
  </si>
  <si>
    <t>- Thuốc trừ sâu, bệnh</t>
  </si>
  <si>
    <t>* Ghi chú: Cứ 03 năm kinh doanh bón 01 lần phân chuồng</t>
  </si>
  <si>
    <t>hoặc   - Cây giống</t>
  </si>
  <si>
    <t>Giống: - Hạt giống</t>
  </si>
  <si>
    <t xml:space="preserve">1. Định mức vật tư </t>
  </si>
  <si>
    <t>10 kg/tiêu + 2 kg/trụ</t>
  </si>
  <si>
    <t xml:space="preserve">Quy mô: 01 ha. </t>
  </si>
  <si>
    <t xml:space="preserve">Khoảng cách trồng: 3m x 6m. </t>
  </si>
  <si>
    <t>Năng suất đạt: 2,2 tấn mủ khô/ha</t>
  </si>
  <si>
    <t>Năng suất đạt: 30 tấn tươi/ha</t>
  </si>
  <si>
    <t xml:space="preserve">Quy mô: 01 ha </t>
  </si>
  <si>
    <t>Thời gian sinh trưởng 8-10 tháng</t>
  </si>
  <si>
    <t>Thời gian sinh trưởng 90-100 ngày.</t>
  </si>
  <si>
    <t>Năng suất đạt: 20 tấn/ha.</t>
  </si>
  <si>
    <t>Quy mô: 01 ha.</t>
  </si>
  <si>
    <t>Khoảng cách trồng: 2,5m x 2,5m.</t>
  </si>
  <si>
    <t>Thời gian sinh trưởng: 80 - 110 ngày.</t>
  </si>
  <si>
    <t>Năng suất: 35 tấn/ha.</t>
  </si>
  <si>
    <t xml:space="preserve">Khoảng cách trồng: 50cm x 70cm. </t>
  </si>
  <si>
    <t xml:space="preserve">Thời gian sinh trưởng: 65 - 70 ngày. </t>
  </si>
  <si>
    <t xml:space="preserve"> Năng suất đạt: 35 tấn/ha.</t>
  </si>
  <si>
    <t>Quy mô: 1 ha.</t>
  </si>
  <si>
    <t>Thời gian sinh trưởng: 85-120 ngày.</t>
  </si>
  <si>
    <t>Thời gian sinh trưởng: 30-40 ngày.</t>
  </si>
  <si>
    <t xml:space="preserve">Thời gian sinh trưởng: 100 - 125 ngày. </t>
  </si>
  <si>
    <t xml:space="preserve">Khoảng cách trồng: 40cm x 50cm. </t>
  </si>
  <si>
    <t>Năng suất đạt: 25 tấn/ha.</t>
  </si>
  <si>
    <t>Thời gian sing trưởng: 120- 130 ngày</t>
  </si>
  <si>
    <t>Khoảng cách trồng: 45cm x 55cm.</t>
  </si>
  <si>
    <t xml:space="preserve">Thời gian sinh trưởng: 110-130 ngày. </t>
  </si>
  <si>
    <t>Thời gian sinh trưởng: 110-130 ngày.</t>
  </si>
  <si>
    <t>Khoảng cách: 5m x 5m.</t>
  </si>
  <si>
    <t>Mật độ: 400 cây/ha.</t>
  </si>
  <si>
    <t xml:space="preserve">Khoảng cách: 5m x 5m. </t>
  </si>
  <si>
    <t xml:space="preserve">Quy mô: 01 ha.  </t>
  </si>
  <si>
    <t>Mật độ: 360 cây/ha.</t>
  </si>
  <si>
    <t>Khoảng cách trồng: 5m x 5,5m</t>
  </si>
  <si>
    <t>Khoảng cách: 2m x 2m.</t>
  </si>
  <si>
    <t>Mật độ: 2.500 cây/ha.</t>
  </si>
  <si>
    <t>Thời gian sinh trưởng: 480 ngày.</t>
  </si>
  <si>
    <t xml:space="preserve">Mật độ: 500.000 cây/ha. </t>
  </si>
  <si>
    <t>Năng suất đạt: 475.000 cây/ha.</t>
  </si>
  <si>
    <t>Quy mô: 01ha</t>
  </si>
  <si>
    <t>5 công/đợt x3đợt</t>
  </si>
  <si>
    <t>Quy mô 01 ha.</t>
  </si>
  <si>
    <t>Quy mô 01 ha</t>
  </si>
  <si>
    <t xml:space="preserve">Khoảng cách: 30cm x 30cm. </t>
  </si>
  <si>
    <t>Năng suất: 90 tạ/ha/năm.</t>
  </si>
  <si>
    <t>- Thuốc xử lý đất</t>
  </si>
  <si>
    <t>- Cây giống (1.600 cây + 5% cây dặm)</t>
  </si>
  <si>
    <t>1. Cây trụ (cao 4m, vuông =15cm)</t>
  </si>
  <si>
    <t>2. Dầu tưới nước (8 đợt x 100 lít nước/gốc/đợt)</t>
  </si>
  <si>
    <t>Dầu tưới nước (6 đợt x 100 lít nước/gốc/đợt)</t>
  </si>
  <si>
    <t>Năm 4 (kinh doanh trở đi)</t>
  </si>
  <si>
    <t>Năng suất đạt: 15 tấn búp tươi/ha.</t>
  </si>
  <si>
    <t xml:space="preserve">2. Trồng cây </t>
  </si>
  <si>
    <t>Vận chuyển sản phẩm</t>
  </si>
  <si>
    <t>Thời gian sinh trưởng: 65-75 ngày</t>
  </si>
  <si>
    <t>Thời gian sinh trưởng:  60-70 ngày</t>
  </si>
  <si>
    <t>Khoảng cách trồng: 15cm x 20cm.</t>
  </si>
  <si>
    <t>Năng suất: 245.000 cây/ha.</t>
  </si>
  <si>
    <t>Tưới nước</t>
  </si>
  <si>
    <t>15 công/đợt/ha</t>
  </si>
  <si>
    <t>3 công/đợt/ha</t>
  </si>
  <si>
    <t>3.6</t>
  </si>
  <si>
    <t>- Thuốc trừ mối, kiến</t>
  </si>
  <si>
    <t>- Thuốc trừ sâu bệnh</t>
  </si>
  <si>
    <t>6.5</t>
  </si>
  <si>
    <t>10 m3 nước/lít</t>
  </si>
  <si>
    <t>10 m3 nước/lít dầu</t>
  </si>
  <si>
    <t>Khoảng cách trồng: 80 cm x 100cm</t>
  </si>
  <si>
    <t>Khoảng cách trồng: 30cm x 70cm.</t>
  </si>
  <si>
    <t>2 kg/bầu</t>
  </si>
  <si>
    <t>2kg/bầu</t>
  </si>
  <si>
    <t>4kg/bầu</t>
  </si>
  <si>
    <t>- Cây giống trụ sống, trụ tạm</t>
  </si>
  <si>
    <t>0.5 kg/bầu</t>
  </si>
  <si>
    <t>- Chuyển cây giống, cây che bóng (2kg/bầu)</t>
  </si>
  <si>
    <t>- Sản phẩm (9000 kg quả tươi)</t>
  </si>
  <si>
    <t>- Cây giống (0.5kg/bầu), che bóng (2kg/bầu)</t>
  </si>
  <si>
    <t>3 kg/bầu</t>
  </si>
  <si>
    <t>2 kg/cây</t>
  </si>
  <si>
    <t>0.1 kg/cây giống</t>
  </si>
  <si>
    <t>50g/1 cây, cành</t>
  </si>
  <si>
    <t>50 g/cây, cành</t>
  </si>
  <si>
    <t>Sản phẩm: + Năm thứ 1</t>
  </si>
  <si>
    <t xml:space="preserve">                  + Năm thứ 2</t>
  </si>
  <si>
    <t>Vận chuyển chậu, cây giống</t>
  </si>
  <si>
    <t>Khoảng 50g/chậu và cây giống</t>
  </si>
  <si>
    <t>Đóng gói sản phẩm</t>
  </si>
  <si>
    <t>10 công/năm</t>
  </si>
  <si>
    <t xml:space="preserve">Định mức vật tư </t>
  </si>
  <si>
    <t>Định mức lao động</t>
  </si>
  <si>
    <t>Thủ công</t>
  </si>
  <si>
    <t>Máy</t>
  </si>
  <si>
    <t>Định mức vật tư</t>
  </si>
  <si>
    <t>Làm luống</t>
  </si>
  <si>
    <t>Làm giàn</t>
  </si>
  <si>
    <t>A. ĐỐI VỚI CÂY TIÊU TRÊN TRỤ SỐNG</t>
  </si>
  <si>
    <t>B. ĐỐI VỚI CÂY TIÊU TRỒNG TRÊN TRỤ BÊ TÔNG</t>
  </si>
  <si>
    <t>6,5 tấn.km vụ ĐX và 6 tấn.km vụ mùa</t>
  </si>
  <si>
    <t>7 tấn.km vụ ĐX và 6,5 tấn.km vụ mùa</t>
  </si>
  <si>
    <t>Phân Urê</t>
  </si>
  <si>
    <t xml:space="preserve">Phân Lân </t>
  </si>
  <si>
    <t>Phân Kali</t>
  </si>
  <si>
    <t>Vụ Mùa</t>
  </si>
  <si>
    <t>Vụ Đông xuân</t>
  </si>
  <si>
    <t>Sấy</t>
  </si>
  <si>
    <t xml:space="preserve">Làm đất </t>
  </si>
  <si>
    <t>Phân vi sinh</t>
  </si>
  <si>
    <t>Làm cỏ, vun xới, tưới nước, …</t>
  </si>
  <si>
    <t>hoặc    - Cây giống</t>
  </si>
  <si>
    <t>Mật độ: 45.000 cây/ha.</t>
  </si>
  <si>
    <t>- Phân Urê</t>
  </si>
  <si>
    <t xml:space="preserve">- Phân Lân </t>
  </si>
  <si>
    <t>- Phân Kali</t>
  </si>
  <si>
    <t xml:space="preserve">Năng suất đạt: 12 tấn/ha </t>
  </si>
  <si>
    <t>- Đào hố (70x70x70cm): + Thủ công</t>
  </si>
  <si>
    <t xml:space="preserve">                                            + Máy</t>
  </si>
  <si>
    <t>Năng suất đạt: 13 tấn/ha</t>
  </si>
  <si>
    <t xml:space="preserve">Năng suất đạt: 26 tấn/ha </t>
  </si>
  <si>
    <t xml:space="preserve">                                             + Máy</t>
  </si>
  <si>
    <t>2. Lên luống</t>
  </si>
  <si>
    <t>3. Trồng cây</t>
  </si>
  <si>
    <t>- Cày, cuốc đất: + Thủ công</t>
  </si>
  <si>
    <t xml:space="preserve">                            + Máy</t>
  </si>
  <si>
    <t xml:space="preserve">                    + Bón thúc</t>
  </si>
  <si>
    <t>1. Giống cây</t>
  </si>
  <si>
    <t xml:space="preserve">- Cây che bóng </t>
  </si>
  <si>
    <t>- Vôi</t>
  </si>
  <si>
    <t>3. Thuốc BVTV</t>
  </si>
  <si>
    <t>2. Thuốc BVTV</t>
  </si>
  <si>
    <t>Năm thứ 3 (thu bói)</t>
  </si>
  <si>
    <t>Thu hoạch (bói)</t>
  </si>
  <si>
    <t>Năm thứ 4 (kinh doanh chính)</t>
  </si>
  <si>
    <t>4. Khác</t>
  </si>
  <si>
    <t>- Máy nổ</t>
  </si>
  <si>
    <t xml:space="preserve">- Dầu tưới nước </t>
  </si>
  <si>
    <t>3. Khác</t>
  </si>
  <si>
    <t>Năm thứ 5
 trở đi</t>
  </si>
  <si>
    <t xml:space="preserve">Năm thứ 4 </t>
  </si>
  <si>
    <t>Năm thứ 5 trở đi</t>
  </si>
  <si>
    <t>5.1</t>
  </si>
  <si>
    <t>5.2</t>
  </si>
  <si>
    <t>5.3</t>
  </si>
  <si>
    <t>- Cây che bóng (9m x 12m)</t>
  </si>
  <si>
    <t>- Ống nhựa tưới (Ф 60 cm, 1cuộn = 50m)</t>
  </si>
  <si>
    <t>- Nối Ф 60</t>
  </si>
  <si>
    <t>Phát dọn thực bì</t>
  </si>
  <si>
    <t>Đào hố cây che bóng, chắn gió</t>
  </si>
  <si>
    <t>Đào hố cà phê (60cm x 60cm x 60cm)</t>
  </si>
  <si>
    <t>Trường hợp dùng máy cay, phay trước khi trồng</t>
  </si>
  <si>
    <t>Bón phân: + Bón lót</t>
  </si>
  <si>
    <t>2,5 công/đợt</t>
  </si>
  <si>
    <t>70 công/hố</t>
  </si>
  <si>
    <t>15.7 tấn quả tươi</t>
  </si>
  <si>
    <t xml:space="preserve">* Ghi chú: </t>
  </si>
  <si>
    <t/>
  </si>
  <si>
    <t>Quy mô: 01 ha; Khoảng cách 1 x 2m; Mật độ: 5.000 cây/ha; Năng suất đạt 3 tấn nhân/ha.</t>
  </si>
  <si>
    <t>Đào hố cà phê (40cm x 40cm x 40cm)</t>
  </si>
  <si>
    <t>200 hố/công</t>
  </si>
  <si>
    <t>130 bồn/công</t>
  </si>
  <si>
    <t xml:space="preserve">                  + Bón phân hóa học</t>
  </si>
  <si>
    <t>4.5 công/đợt</t>
  </si>
  <si>
    <t>33 công/đợt</t>
  </si>
  <si>
    <t>9 công/đợt</t>
  </si>
  <si>
    <t>8 tấn quả tuơi</t>
  </si>
  <si>
    <t>13.5 tấn quả tuơi</t>
  </si>
  <si>
    <t>Bón phân: + Bón phân chuồng, vôi</t>
  </si>
  <si>
    <t>Nếu bón phân vi sinh, lượng bón là 1kg/hố (5 tấn/ha); Không bón phân urê, lân, kali riêng lẻ thì có thể thay thế bằng phân N P K quy đổi tương đương; 02 năm bón phân chuồng,vôi.</t>
  </si>
  <si>
    <t>Năm 7
(mở mới)</t>
  </si>
  <si>
    <t>3. Các loại công cụ, dụng cụ chính</t>
  </si>
  <si>
    <t>- Chén hứng mủ</t>
  </si>
  <si>
    <t>- Máng hứng mủ</t>
  </si>
  <si>
    <t>- Kiềng</t>
  </si>
  <si>
    <t>- Làm cỏ quanh gốc; phát cỏ 2 bên</t>
  </si>
  <si>
    <t>- Đào hố</t>
  </si>
  <si>
    <t>- Phun thuốc bệnh</t>
  </si>
  <si>
    <t>- Bảo vệ, dọn vườn</t>
  </si>
  <si>
    <t>3. Các loại công cụ, dụng cụ chính khác</t>
  </si>
  <si>
    <t>+ Thủ Công</t>
  </si>
  <si>
    <t>+ Máy</t>
  </si>
  <si>
    <t>- Đào hố cà phê (70cm x 70cm x 70cm)</t>
  </si>
  <si>
    <t>* Trường hợp dùng máy cay, phay trước khi trồng</t>
  </si>
  <si>
    <t>27 công/đợt</t>
  </si>
  <si>
    <t>2. Trồng cây (tum) + Trồng dặm</t>
  </si>
  <si>
    <t>13 công/đợt</t>
  </si>
  <si>
    <t>- Vận chuyển (3 tấn mủ nước ra 1 tấn mủ khô)</t>
  </si>
  <si>
    <t>3. Ống nước tưới (Ф 45cm, 1 cuộn = 25m)</t>
  </si>
  <si>
    <t>- Sản phẩm (2,5 tấn tươi ra 1 tấn khô)</t>
  </si>
  <si>
    <t>- Đào hố trồng cây sống (30x20x40cm)</t>
  </si>
  <si>
    <t>- Cày, phay đất trước khi trồng</t>
  </si>
  <si>
    <t xml:space="preserve">                  Cây tiêu</t>
  </si>
  <si>
    <t>Năng suất đạt: 3 tấn khô/ha</t>
  </si>
  <si>
    <t xml:space="preserve">2. Thu hoạch </t>
  </si>
  <si>
    <t>- Hái quả</t>
  </si>
  <si>
    <t>- Phơi quả</t>
  </si>
  <si>
    <t>Nếu bón phân vi sinh, lượng bón là 2kg/hố (3,2 tấn/ha); Không bón phân urê, lân, kali riêng lẻ thì có thể thay thế bằng phân N P K quy đổi tương đương; 02 năm bón phân chuồng,vôi.</t>
  </si>
  <si>
    <t>4. Ống nước tưới (Ф 45cm, 1 cuộn = 25m)</t>
  </si>
  <si>
    <t>- Khoan hố chôn trụ (1m)</t>
  </si>
  <si>
    <t>- Đào hố tiêu</t>
  </si>
  <si>
    <t xml:space="preserve">0,5kg/tiêu+0,1kg/trụ </t>
  </si>
  <si>
    <t>Năng suất đạt: 10 tấn tạ vỏ khô/ha</t>
  </si>
  <si>
    <t xml:space="preserve">- Bón phân </t>
  </si>
  <si>
    <t>3. Vận chuyển sản phẩm (2,5kg vỏ tươi ra1kg vỏ khô)</t>
  </si>
  <si>
    <t>10 công/đợt</t>
  </si>
  <si>
    <t xml:space="preserve">- Đào hố (70cm 70cm x 70cm) </t>
  </si>
  <si>
    <t>- Sản phẩm (3 tấn hạt tươi ra 1 tấn nhân)</t>
  </si>
  <si>
    <t>- Thuốc mối, kiến</t>
  </si>
  <si>
    <t>Năng suất: 65 tấn/ha</t>
  </si>
  <si>
    <t>Năng suất đạt: - Vụ Đông xuân: 65 tạ/ha; - Vụ mùa: 60 tạ/ha</t>
  </si>
  <si>
    <t>Cày</t>
  </si>
  <si>
    <t>Phay</t>
  </si>
  <si>
    <t>7 giờ/01 ca máy</t>
  </si>
  <si>
    <t>Phơi</t>
  </si>
  <si>
    <t>Cắt lúa</t>
  </si>
  <si>
    <t>Tuốt lúa</t>
  </si>
  <si>
    <t>Ngâm, ủ, sạ</t>
  </si>
  <si>
    <t>Ngâm, ủ, làm mạ, cấy</t>
  </si>
  <si>
    <t>Tách hạt</t>
  </si>
  <si>
    <t>6 tấn.km vụ ĐX và  6,5 với vụ mùa</t>
  </si>
  <si>
    <t>Nếu bón phân vi sinh, lượng bón là 4 tấn/ha</t>
  </si>
  <si>
    <t>Nếu bón phân vi sinh, lượng bón là 5 tấn/ha</t>
  </si>
  <si>
    <t>Đốn dây</t>
  </si>
  <si>
    <t>Khoảng cách trồng: 35cm - 80cm.</t>
  </si>
  <si>
    <t xml:space="preserve">Khoảng cách trồng: 80cm x 140m. </t>
  </si>
  <si>
    <t>Khoảng cách trồng: 35cm x 70cm.</t>
  </si>
  <si>
    <t>Vận chuyển giá thể</t>
  </si>
  <si>
    <t>0,4</t>
  </si>
  <si>
    <t>Năng suất: 330.000 cây/ha.</t>
  </si>
  <si>
    <t>Khoảng cách  12cm x 25cm.</t>
  </si>
  <si>
    <t>A. ĐỐI VỚI MÍA TRỒNG TRÊN ĐẤT Ô NÀ</t>
  </si>
  <si>
    <t>- Máy: Cầy</t>
  </si>
  <si>
    <t xml:space="preserve">            Phay</t>
  </si>
  <si>
    <t>1. Làm đất:</t>
  </si>
  <si>
    <t>B. ĐỐI VỚI MÍA TRỒNG TRÊN ĐẤT ĐỒI</t>
  </si>
  <si>
    <t>- Thủ công: Dọn ruộng, rạch hàng, …..</t>
  </si>
  <si>
    <t>Mật độ: 2.000 cây/ha.</t>
  </si>
  <si>
    <t>1. Cây giống (2.000 cây + 5% trồng dặm)</t>
  </si>
  <si>
    <t>- Đào hồ (40x40x40cm): + Thủ công</t>
  </si>
  <si>
    <t>70 hố/công</t>
  </si>
  <si>
    <t>Khoảng cách: 2m x 2,5m.</t>
  </si>
  <si>
    <t>14 công/đợt</t>
  </si>
  <si>
    <t>80 cây/công</t>
  </si>
  <si>
    <t>Nếu bón phân vi sinh, lượng bón là 2kg/hố (2,2 tấn/ha); Không bón phân urê, lân, kali riêng lẻ thì có thể thay thế bằng phân N P K quy đổi tương đương; 03 năm/lần bón phân chuồng,vôi kết hợp đào hố ép xanh.</t>
  </si>
  <si>
    <t>11 công/đợt</t>
  </si>
  <si>
    <t>- Cây giống trồng dặm (8%)</t>
  </si>
  <si>
    <t>Năm kiến thiết cơ bản (thứ 2)</t>
  </si>
  <si>
    <t>05 công/đợt</t>
  </si>
  <si>
    <t>43 công/đợt</t>
  </si>
  <si>
    <t>1. Cây giống (555 cây giống + 8% trồng dặm)</t>
  </si>
  <si>
    <t>64 hố/công</t>
  </si>
  <si>
    <t>- Đào rãnh đốn tiêu và lấp đất</t>
  </si>
  <si>
    <t xml:space="preserve">                    + Phân chuồng</t>
  </si>
  <si>
    <t xml:space="preserve">                    + Phân bón lá</t>
  </si>
  <si>
    <t>160 trụ/công</t>
  </si>
  <si>
    <t>5,5 công/đợt</t>
  </si>
  <si>
    <t xml:space="preserve">- Sản phẩm </t>
  </si>
  <si>
    <t>Năng suất đạt 30 tạ tươi/ha</t>
  </si>
  <si>
    <t>Quy mô: 01 ha. Khoảng cách trồng: 25 x 70cm. Năng suất: Vụ Đông xuân: 60 tạ/ha; Vụ mùa: 65 tạ/ha.</t>
  </si>
  <si>
    <t>kg</t>
  </si>
  <si>
    <t>tấn</t>
  </si>
  <si>
    <t>kg, lít</t>
  </si>
  <si>
    <t>tấn x km</t>
  </si>
  <si>
    <t>Gieo trồng, trong đó:</t>
  </si>
  <si>
    <t>gam</t>
  </si>
  <si>
    <t>lít</t>
  </si>
  <si>
    <t>m</t>
  </si>
  <si>
    <t>- Cây giống (1.111 cây + 8% trồng dặm)</t>
  </si>
  <si>
    <t>Nếu bón phân vi sinh, lượng bón là 2 tấn/ha</t>
  </si>
  <si>
    <t>Nếu bón phân vi sinh, lượng bón là 2,4 tấn/ha</t>
  </si>
  <si>
    <t>ca máy</t>
  </si>
  <si>
    <t>- Máy: Cày</t>
  </si>
  <si>
    <t>Ghi chú: Nếu bón phân vi sinh, lượng bón là 2 tấn/ha trong năm trồng mới, 2 tấn/ha trong năm lưu gốc</t>
  </si>
  <si>
    <t>Ghi chú: Nếu bón phân vi sinh thay phân chuồng, lượng bón là 2 tấn/ha trong năm trồng mới, 1 tấn/ha trong năm lưu gốc</t>
  </si>
  <si>
    <t xml:space="preserve">Ghi chú: Nếu bón phân vi sinh thay phân chuồng, lượng bón là 0,8 tấn/ha </t>
  </si>
  <si>
    <t xml:space="preserve">Ghi chú: Nếu bón phân vi sinh, lượng bón là 1,3 tấn/ha </t>
  </si>
  <si>
    <t xml:space="preserve">Ghi chú: Nếu bón phân vi sinh thay phân chuồng, lượng bón là 1,1 tấn/ha </t>
  </si>
  <si>
    <t xml:space="preserve">Ghi chú: Nếu bón phân vi sinh thay phân chuồng, lượng bón là 3 tấn/ha </t>
  </si>
  <si>
    <t xml:space="preserve">Ghi chú: Nếu bón phân vi sinh thay phân chuồng, lượng bón là 1 tấn/ha </t>
  </si>
  <si>
    <t>Năng suất: 30 tấn/ha.</t>
  </si>
  <si>
    <t>Năng suất đạt: 30 tấn/ha.</t>
  </si>
  <si>
    <t>Khoảng cách: 110cm</t>
  </si>
  <si>
    <t xml:space="preserve">Khoảng cách: 90cm. </t>
  </si>
  <si>
    <t>Năng suất: 60 tấn/ha</t>
  </si>
  <si>
    <t>Quy mô: 01 ha; Khoảng cách 3mx 3m; Mật độ: 1.111 cây/ha; Năng suất đạt 3,5 tấn nhân/ha.</t>
  </si>
  <si>
    <t>- Giống chè: 17.850 cây + 5% trồng dặm</t>
  </si>
  <si>
    <t>Khoảng cách: 0,4 x 1,4m.</t>
  </si>
  <si>
    <t>- Đào rãnh trồng: + Thủ công</t>
  </si>
  <si>
    <t xml:space="preserve">                              + Máy </t>
  </si>
  <si>
    <t>Khoảng cách: 30cm x 40cm.</t>
  </si>
  <si>
    <t>(Ban hành kèm theo Quyết định số:       /2015/QĐ-UBND ngày     / 12/2015 của UBND tỉnh Kon Tum)</t>
  </si>
  <si>
    <t>Năng suất đạt: - Vụ Đông xuân: 70 tạ/ha; - Vụ Mùa: 65 tạ/ha</t>
  </si>
  <si>
    <t>ĐỊNH MỨC KINH TẾ - KỸ THUẬT CÂY LÚA THUẦN</t>
  </si>
  <si>
    <t>ĐỊNH MỨC KINH TẾ - KỸ THUẬT CÂY LÚA LAI</t>
  </si>
  <si>
    <t>ĐỊNH MỨC KINH TẾ - KỸ THUẬT CÂY NGÔ LAI</t>
  </si>
  <si>
    <t>ĐỊNH MỨC KINH TẾ - KỸ THUẬT SẮN CAO SẢN</t>
  </si>
  <si>
    <t>ĐỊNH MỨC KINH TẾ - KỸ THUẬT RAU ĂN LÁ
(Cải xanh, cải ngọt, …)</t>
  </si>
  <si>
    <t>ĐỊNH MỨC KINH TẾ - KỸ THUẬT CÂY DÂU TÂY</t>
  </si>
  <si>
    <t>ĐỊNH MỨC KINH TẾ - KỸ THUẬT CÂY CÀ CHUA</t>
  </si>
  <si>
    <t>ĐỊNH MỨC KINH TẾ - KỸ THUẬT CÂY SÚP LƠ</t>
  </si>
  <si>
    <t>ĐỊNH MỨC KINH TẾ - KỸ THUẬT CÂY SU HÀO</t>
  </si>
  <si>
    <t>ĐỊNH MỨC KINH TẾ - KỸ THUẬT KHOAI TÂY</t>
  </si>
  <si>
    <t>ĐỊNH MỨC KINH TẾ - KỸ THUẬT CÂY KHỔ QUA</t>
  </si>
  <si>
    <t>ĐỊNH MỨC KINH TẾ - KỸ THUẬT CÂY BẮP CẢI</t>
  </si>
  <si>
    <t>ĐỊNH MỨC KINH TẾ - KỸ THUẬT CÂY BÍ ĐỎ</t>
  </si>
  <si>
    <t>ĐỊNH MỨC KINH TẾ - KỸ THUẬT CÂY DƯA CHUỘT</t>
  </si>
  <si>
    <t>ĐỊNH MỨC KINH TẾ - KỸ THUẬT CÂY HOA LILY</t>
  </si>
  <si>
    <t>ĐỊNH MỨC KINH TẾ - KỸ THUẬT CÂY HOA LAN HỒ ĐIỆP</t>
  </si>
  <si>
    <t>ĐỊNH MỨC KINH TẾ - KỸ THUẬT CÂY HOA CÚC</t>
  </si>
  <si>
    <t>ĐỊNH MỨC KINH TẾ - KỸ THUẬT CÂY MÍA</t>
  </si>
  <si>
    <t>ĐỊNH MỨC KINH TẾ - KỸ THUẬT CÂY XOÀI</t>
  </si>
  <si>
    <t>ĐỊNH MỨC KINH TẾ - KỸ THUẬT CÂY NHÃN</t>
  </si>
  <si>
    <t>ĐỊNH MỨC KINH TẾ - KỸ THUẬT CÂY CHUỐI</t>
  </si>
  <si>
    <t>ĐỊNH MỨC KINH TẾ KỸ - THUẬT CÂY CÀ PHÊ VỐI</t>
  </si>
  <si>
    <t>ĐỊNH MỨC KINH TẾ KỸ - THUẬT CÂY CÀ PHÊ CHÈ</t>
  </si>
  <si>
    <t>ĐỊNH MỨC KINH TẾ - KỸ THUẬT CÂY CAO SU</t>
  </si>
  <si>
    <t>ĐỊNH MỨC KINH TẾ - KỸ THUẬT CÂY CHÈ</t>
  </si>
  <si>
    <t>ĐỊNH MỨC KINH TẾ KỸ THUẬT CÂY TIÊU</t>
  </si>
  <si>
    <t>ĐỊNH MỨC KINH TẾ - KỸ THUẬT HỒNG ĐẲNG SÂM</t>
  </si>
  <si>
    <t>ĐỊNH MỨC KINH TẾ - KỸ THUẬT CÂY BỜI LỜI</t>
  </si>
  <si>
    <t>ĐỊNH MỨC KINH TẾ - KỸ THUẬT CÂY MẮC CA GHÉP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</si>
</sst>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_(* #,##0.0000000_);_(* \(#,##0.0000000\);_(* &quot;-&quot;??_);_(@_)"/>
    <numFmt numFmtId="175" formatCode="_(* #,##0.00000000_);_(* \(#,##0.00000000\);_(* &quot;-&quot;??_);_(@_)"/>
    <numFmt numFmtId="176" formatCode="_(* #,##0.000000000_);_(* \(#,##0.000000000\);_(* &quot;-&quot;??_);_(@_)"/>
    <numFmt numFmtId="177" formatCode="0.0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_(* #,##0.0_);_(* \(#,##0.0\);_(* &quot;-&quot;?_);_(@_)"/>
    <numFmt numFmtId="185" formatCode="#,##0.0"/>
  </numFmts>
  <fonts count="25">
    <font>
      <sz val="10"/>
      <name val="Arial"/>
      <family val="0"/>
    </font>
    <font>
      <sz val="8"/>
      <name val="Arial"/>
      <family val="0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Arial"/>
      <family val="0"/>
    </font>
    <font>
      <b/>
      <sz val="13"/>
      <name val="Times New Roman"/>
      <family val="1"/>
    </font>
    <font>
      <sz val="13"/>
      <name val="Arial"/>
      <family val="0"/>
    </font>
    <font>
      <i/>
      <sz val="13"/>
      <name val="Arial"/>
      <family val="0"/>
    </font>
    <font>
      <b/>
      <i/>
      <sz val="13"/>
      <color indexed="8"/>
      <name val="Times New Roman"/>
      <family val="1"/>
    </font>
    <font>
      <i/>
      <sz val="13"/>
      <name val="Times New Roman"/>
      <family val="1"/>
    </font>
    <font>
      <i/>
      <sz val="13"/>
      <color indexed="10"/>
      <name val="Times New Roman"/>
      <family val="1"/>
    </font>
    <font>
      <b/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i/>
      <sz val="12"/>
      <color indexed="8"/>
      <name val="Times New Roman"/>
      <family val="1"/>
    </font>
    <font>
      <b/>
      <sz val="12"/>
      <name val="Arial"/>
      <family val="0"/>
    </font>
    <font>
      <b/>
      <i/>
      <sz val="13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 quotePrefix="1">
      <alignment horizontal="center"/>
    </xf>
    <xf numFmtId="0" fontId="7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3" fontId="5" fillId="2" borderId="2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8" fillId="0" borderId="0" xfId="0" applyFont="1" applyAlignment="1">
      <alignment horizontal="left"/>
    </xf>
    <xf numFmtId="0" fontId="5" fillId="2" borderId="2" xfId="0" applyFont="1" applyFill="1" applyBorder="1" applyAlignment="1" quotePrefix="1">
      <alignment horizontal="center" vertical="top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 quotePrefix="1">
      <alignment wrapText="1"/>
    </xf>
    <xf numFmtId="0" fontId="5" fillId="2" borderId="1" xfId="0" applyFont="1" applyFill="1" applyBorder="1" applyAlignment="1" quotePrefix="1">
      <alignment horizontal="justify" vertical="top" wrapText="1"/>
    </xf>
    <xf numFmtId="0" fontId="7" fillId="0" borderId="1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 quotePrefix="1">
      <alignment vertical="center"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5" xfId="0" applyFont="1" applyFill="1" applyBorder="1" applyAlignment="1" quotePrefix="1">
      <alignment wrapText="1"/>
    </xf>
    <xf numFmtId="0" fontId="3" fillId="0" borderId="5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 quotePrefix="1">
      <alignment horizontal="justify" vertical="top" wrapText="1"/>
    </xf>
    <xf numFmtId="0" fontId="5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3" fontId="3" fillId="0" borderId="2" xfId="0" applyNumberFormat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1" xfId="0" applyFont="1" applyBorder="1" applyAlignment="1">
      <alignment vertical="center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4" xfId="0" applyFont="1" applyFill="1" applyBorder="1" applyAlignment="1">
      <alignment horizontal="center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justify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0" borderId="1" xfId="0" applyFont="1" applyBorder="1" applyAlignment="1" quotePrefix="1">
      <alignment horizontal="center" vertical="center"/>
    </xf>
    <xf numFmtId="0" fontId="3" fillId="0" borderId="2" xfId="0" applyFont="1" applyBorder="1" applyAlignment="1">
      <alignment/>
    </xf>
    <xf numFmtId="0" fontId="7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3" fontId="3" fillId="0" borderId="1" xfId="0" applyNumberFormat="1" applyFont="1" applyBorder="1" applyAlignment="1">
      <alignment horizontal="center"/>
    </xf>
    <xf numFmtId="43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 quotePrefix="1">
      <alignment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Border="1" applyAlignment="1" quotePrefix="1">
      <alignment/>
    </xf>
    <xf numFmtId="0" fontId="15" fillId="0" borderId="0" xfId="0" applyFont="1" applyAlignment="1">
      <alignment horizontal="center" vertical="center"/>
    </xf>
    <xf numFmtId="43" fontId="16" fillId="0" borderId="1" xfId="15" applyFont="1" applyBorder="1" applyAlignment="1">
      <alignment horizontal="center"/>
    </xf>
    <xf numFmtId="43" fontId="14" fillId="0" borderId="1" xfId="15" applyFont="1" applyBorder="1" applyAlignment="1">
      <alignment horizontal="center"/>
    </xf>
    <xf numFmtId="0" fontId="17" fillId="2" borderId="2" xfId="0" applyFont="1" applyFill="1" applyBorder="1" applyAlignment="1">
      <alignment horizontal="center" vertical="top" wrapText="1"/>
    </xf>
    <xf numFmtId="43" fontId="7" fillId="0" borderId="1" xfId="15" applyFont="1" applyBorder="1" applyAlignment="1">
      <alignment horizontal="center"/>
    </xf>
    <xf numFmtId="43" fontId="3" fillId="0" borderId="1" xfId="15" applyFont="1" applyBorder="1" applyAlignment="1">
      <alignment horizontal="center"/>
    </xf>
    <xf numFmtId="43" fontId="0" fillId="0" borderId="0" xfId="15" applyAlignment="1">
      <alignment horizontal="center"/>
    </xf>
    <xf numFmtId="43" fontId="16" fillId="0" borderId="1" xfId="0" applyNumberFormat="1" applyFont="1" applyBorder="1" applyAlignment="1">
      <alignment horizontal="center"/>
    </xf>
    <xf numFmtId="43" fontId="14" fillId="0" borderId="1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9" fontId="3" fillId="0" borderId="2" xfId="15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43" fontId="3" fillId="0" borderId="1" xfId="0" applyNumberFormat="1" applyFont="1" applyBorder="1" applyAlignment="1">
      <alignment horizontal="center" vertical="center"/>
    </xf>
    <xf numFmtId="43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left" vertical="center" wrapText="1"/>
    </xf>
    <xf numFmtId="0" fontId="3" fillId="0" borderId="1" xfId="0" applyFont="1" applyBorder="1" applyAlignment="1" quotePrefix="1">
      <alignment horizontal="left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3" fontId="5" fillId="2" borderId="1" xfId="15" applyFont="1" applyFill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 vertical="center" wrapText="1"/>
    </xf>
    <xf numFmtId="168" fontId="5" fillId="2" borderId="1" xfId="15" applyNumberFormat="1" applyFont="1" applyFill="1" applyBorder="1" applyAlignment="1">
      <alignment horizontal="center" vertical="center" wrapText="1"/>
    </xf>
    <xf numFmtId="169" fontId="5" fillId="2" borderId="1" xfId="15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quotePrefix="1">
      <alignment/>
    </xf>
    <xf numFmtId="168" fontId="3" fillId="0" borderId="1" xfId="0" applyNumberFormat="1" applyFont="1" applyBorder="1" applyAlignment="1">
      <alignment horizontal="center"/>
    </xf>
    <xf numFmtId="0" fontId="18" fillId="0" borderId="0" xfId="0" applyFont="1" applyAlignment="1">
      <alignment/>
    </xf>
    <xf numFmtId="169" fontId="3" fillId="0" borderId="1" xfId="15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1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quotePrefix="1">
      <alignment horizontal="center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 quotePrefix="1">
      <alignment horizontal="justify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 quotePrefix="1">
      <alignment horizontal="left" vertical="top" wrapText="1"/>
    </xf>
    <xf numFmtId="0" fontId="3" fillId="2" borderId="2" xfId="0" applyFont="1" applyFill="1" applyBorder="1" applyAlignment="1" quotePrefix="1">
      <alignment horizontal="justify" vertical="top" wrapText="1"/>
    </xf>
    <xf numFmtId="0" fontId="3" fillId="2" borderId="2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169" fontId="3" fillId="0" borderId="1" xfId="0" applyNumberFormat="1" applyFont="1" applyBorder="1" applyAlignment="1">
      <alignment horizontal="center"/>
    </xf>
    <xf numFmtId="169" fontId="3" fillId="0" borderId="1" xfId="0" applyNumberFormat="1" applyFont="1" applyBorder="1" applyAlignment="1">
      <alignment/>
    </xf>
    <xf numFmtId="0" fontId="14" fillId="2" borderId="2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center" wrapText="1"/>
    </xf>
    <xf numFmtId="43" fontId="3" fillId="0" borderId="1" xfId="15" applyFont="1" applyBorder="1" applyAlignment="1">
      <alignment horizontal="center" vertical="center"/>
    </xf>
    <xf numFmtId="168" fontId="3" fillId="0" borderId="2" xfId="15" applyNumberFormat="1" applyFont="1" applyBorder="1" applyAlignment="1">
      <alignment horizontal="center"/>
    </xf>
    <xf numFmtId="169" fontId="3" fillId="0" borderId="1" xfId="15" applyNumberFormat="1" applyFont="1" applyBorder="1" applyAlignment="1">
      <alignment horizontal="center"/>
    </xf>
    <xf numFmtId="43" fontId="11" fillId="0" borderId="0" xfId="15" applyFont="1" applyAlignment="1">
      <alignment horizontal="center"/>
    </xf>
    <xf numFmtId="168" fontId="3" fillId="2" borderId="2" xfId="15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3" fontId="3" fillId="2" borderId="2" xfId="15" applyFont="1" applyFill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left" indent="1"/>
    </xf>
    <xf numFmtId="43" fontId="3" fillId="0" borderId="1" xfId="15" applyFont="1" applyBorder="1" applyAlignment="1">
      <alignment horizontal="center" wrapText="1"/>
    </xf>
    <xf numFmtId="169" fontId="3" fillId="0" borderId="1" xfId="15" applyNumberFormat="1" applyFont="1" applyBorder="1" applyAlignment="1">
      <alignment horizontal="center" vertical="center" wrapText="1"/>
    </xf>
    <xf numFmtId="169" fontId="3" fillId="2" borderId="1" xfId="15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quotePrefix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8" fontId="3" fillId="2" borderId="1" xfId="15" applyNumberFormat="1" applyFont="1" applyFill="1" applyBorder="1" applyAlignment="1">
      <alignment horizontal="center" vertical="center" wrapText="1"/>
    </xf>
    <xf numFmtId="43" fontId="3" fillId="2" borderId="1" xfId="15" applyFont="1" applyFill="1" applyBorder="1" applyAlignment="1">
      <alignment horizontal="center" vertical="center" wrapText="1"/>
    </xf>
    <xf numFmtId="169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7" fillId="2" borderId="1" xfId="0" applyNumberFormat="1" applyFont="1" applyFill="1" applyBorder="1" applyAlignment="1">
      <alignment horizontal="center" vertical="center" wrapText="1"/>
    </xf>
    <xf numFmtId="168" fontId="3" fillId="0" borderId="1" xfId="15" applyNumberFormat="1" applyFont="1" applyBorder="1" applyAlignment="1">
      <alignment horizont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1" xfId="0" applyFont="1" applyBorder="1" applyAlignment="1" quotePrefix="1">
      <alignment/>
    </xf>
    <xf numFmtId="2" fontId="3" fillId="2" borderId="2" xfId="0" applyNumberFormat="1" applyFont="1" applyFill="1" applyBorder="1" applyAlignment="1">
      <alignment horizontal="center" vertical="top" wrapText="1"/>
    </xf>
    <xf numFmtId="177" fontId="3" fillId="2" borderId="2" xfId="0" applyNumberFormat="1" applyFont="1" applyFill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center" vertical="center" wrapText="1"/>
    </xf>
    <xf numFmtId="185" fontId="3" fillId="2" borderId="2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11" fillId="0" borderId="0" xfId="0" applyFont="1" applyAlignment="1">
      <alignment/>
    </xf>
    <xf numFmtId="3" fontId="3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justify" vertical="center"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 quotePrefix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justify" vertical="top" wrapText="1"/>
    </xf>
    <xf numFmtId="0" fontId="22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quotePrefix="1">
      <alignment horizontal="center" vertical="top" wrapText="1"/>
    </xf>
    <xf numFmtId="0" fontId="14" fillId="2" borderId="2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justify" vertical="top" wrapText="1"/>
    </xf>
    <xf numFmtId="0" fontId="14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2" borderId="11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15" applyNumberFormat="1" applyFont="1" applyBorder="1" applyAlignment="1">
      <alignment horizontal="center" vertical="center"/>
    </xf>
    <xf numFmtId="0" fontId="7" fillId="0" borderId="1" xfId="15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43" fontId="7" fillId="0" borderId="1" xfId="15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E7" sqref="E7"/>
    </sheetView>
  </sheetViews>
  <sheetFormatPr defaultColWidth="9.140625" defaultRowHeight="12.75"/>
  <cols>
    <col min="1" max="1" width="5.28125" style="29" customWidth="1"/>
    <col min="2" max="2" width="31.421875" style="1" customWidth="1"/>
    <col min="3" max="3" width="10.28125" style="1" customWidth="1"/>
    <col min="4" max="4" width="12.00390625" style="1" customWidth="1"/>
    <col min="5" max="5" width="40.421875" style="106" customWidth="1"/>
    <col min="6" max="16384" width="9.140625" style="1" customWidth="1"/>
  </cols>
  <sheetData>
    <row r="1" spans="1:5" ht="21" customHeight="1">
      <c r="A1" s="229" t="s">
        <v>659</v>
      </c>
      <c r="B1" s="229"/>
      <c r="C1" s="229"/>
      <c r="D1" s="229"/>
      <c r="E1" s="229"/>
    </row>
    <row r="2" spans="1:5" ht="16.5">
      <c r="A2" s="230" t="s">
        <v>657</v>
      </c>
      <c r="B2" s="230"/>
      <c r="C2" s="230"/>
      <c r="D2" s="230"/>
      <c r="E2" s="230"/>
    </row>
    <row r="3" spans="1:5" ht="9" customHeight="1">
      <c r="A3" s="160"/>
      <c r="B3" s="160"/>
      <c r="C3" s="160"/>
      <c r="D3" s="160"/>
      <c r="E3" s="208"/>
    </row>
    <row r="4" spans="1:2" ht="16.5">
      <c r="A4" s="74"/>
      <c r="B4" s="1" t="s">
        <v>372</v>
      </c>
    </row>
    <row r="5" spans="1:2" ht="16.5">
      <c r="A5" s="74"/>
      <c r="B5" s="1" t="s">
        <v>576</v>
      </c>
    </row>
    <row r="6" spans="1:5" ht="8.25" customHeight="1">
      <c r="A6" s="74"/>
      <c r="B6" s="7"/>
      <c r="D6" s="7"/>
      <c r="E6" s="221"/>
    </row>
    <row r="7" spans="1:5" s="6" customFormat="1" ht="27" customHeight="1">
      <c r="A7" s="8" t="s">
        <v>117</v>
      </c>
      <c r="B7" s="183" t="s">
        <v>0</v>
      </c>
      <c r="C7" s="183" t="s">
        <v>1</v>
      </c>
      <c r="D7" s="183" t="s">
        <v>44</v>
      </c>
      <c r="E7" s="183" t="s">
        <v>2</v>
      </c>
    </row>
    <row r="8" spans="1:5" s="6" customFormat="1" ht="16.5">
      <c r="A8" s="8" t="s">
        <v>168</v>
      </c>
      <c r="B8" s="61" t="s">
        <v>461</v>
      </c>
      <c r="C8" s="183"/>
      <c r="D8" s="183"/>
      <c r="E8" s="214"/>
    </row>
    <row r="9" spans="1:5" s="6" customFormat="1" ht="16.5">
      <c r="A9" s="8">
        <v>1</v>
      </c>
      <c r="B9" s="97" t="s">
        <v>472</v>
      </c>
      <c r="C9" s="183"/>
      <c r="D9" s="183"/>
      <c r="E9" s="214"/>
    </row>
    <row r="10" spans="1:5" ht="16.5">
      <c r="A10" s="22" t="s">
        <v>14</v>
      </c>
      <c r="B10" s="87" t="s">
        <v>3</v>
      </c>
      <c r="C10" s="86" t="s">
        <v>626</v>
      </c>
      <c r="D10" s="86">
        <v>150</v>
      </c>
      <c r="E10" s="218"/>
    </row>
    <row r="11" spans="1:5" ht="16.5">
      <c r="A11" s="22" t="s">
        <v>14</v>
      </c>
      <c r="B11" s="87" t="s">
        <v>361</v>
      </c>
      <c r="C11" s="86" t="s">
        <v>627</v>
      </c>
      <c r="D11" s="203">
        <v>10</v>
      </c>
      <c r="E11" s="218" t="s">
        <v>635</v>
      </c>
    </row>
    <row r="12" spans="1:5" ht="16.5">
      <c r="A12" s="22" t="s">
        <v>14</v>
      </c>
      <c r="B12" s="21" t="s">
        <v>468</v>
      </c>
      <c r="C12" s="86" t="s">
        <v>626</v>
      </c>
      <c r="D12" s="86">
        <v>250</v>
      </c>
      <c r="E12" s="218"/>
    </row>
    <row r="13" spans="1:5" ht="16.5">
      <c r="A13" s="22" t="s">
        <v>14</v>
      </c>
      <c r="B13" s="21" t="s">
        <v>469</v>
      </c>
      <c r="C13" s="86" t="s">
        <v>626</v>
      </c>
      <c r="D13" s="86">
        <v>550</v>
      </c>
      <c r="E13" s="218"/>
    </row>
    <row r="14" spans="1:5" ht="16.5">
      <c r="A14" s="22" t="s">
        <v>14</v>
      </c>
      <c r="B14" s="87" t="s">
        <v>470</v>
      </c>
      <c r="C14" s="86" t="s">
        <v>626</v>
      </c>
      <c r="D14" s="86">
        <v>150</v>
      </c>
      <c r="E14" s="218"/>
    </row>
    <row r="15" spans="1:5" ht="16.5">
      <c r="A15" s="22" t="s">
        <v>14</v>
      </c>
      <c r="B15" s="87" t="s">
        <v>5</v>
      </c>
      <c r="C15" s="86" t="s">
        <v>626</v>
      </c>
      <c r="D15" s="86">
        <v>500</v>
      </c>
      <c r="E15" s="218"/>
    </row>
    <row r="16" spans="1:5" ht="16.5">
      <c r="A16" s="22" t="s">
        <v>14</v>
      </c>
      <c r="B16" s="87" t="s">
        <v>6</v>
      </c>
      <c r="C16" s="86"/>
      <c r="D16" s="86"/>
      <c r="E16" s="218"/>
    </row>
    <row r="17" spans="1:5" ht="16.5">
      <c r="A17" s="17" t="s">
        <v>359</v>
      </c>
      <c r="B17" s="87" t="s">
        <v>25</v>
      </c>
      <c r="C17" s="155" t="s">
        <v>628</v>
      </c>
      <c r="D17" s="86">
        <v>2</v>
      </c>
      <c r="E17" s="218"/>
    </row>
    <row r="18" spans="1:5" ht="16.5">
      <c r="A18" s="17" t="s">
        <v>359</v>
      </c>
      <c r="B18" s="87" t="s">
        <v>26</v>
      </c>
      <c r="C18" s="155" t="s">
        <v>628</v>
      </c>
      <c r="D18" s="86">
        <v>2</v>
      </c>
      <c r="E18" s="218"/>
    </row>
    <row r="19" spans="1:5" s="23" customFormat="1" ht="16.5">
      <c r="A19" s="98">
        <v>1</v>
      </c>
      <c r="B19" s="97" t="s">
        <v>471</v>
      </c>
      <c r="C19" s="183"/>
      <c r="D19" s="183"/>
      <c r="E19" s="214"/>
    </row>
    <row r="20" spans="1:5" ht="16.5">
      <c r="A20" s="17" t="s">
        <v>14</v>
      </c>
      <c r="B20" s="87" t="s">
        <v>3</v>
      </c>
      <c r="C20" s="86" t="s">
        <v>626</v>
      </c>
      <c r="D20" s="86">
        <v>150</v>
      </c>
      <c r="E20" s="218"/>
    </row>
    <row r="21" spans="1:5" ht="16.5" customHeight="1">
      <c r="A21" s="17" t="s">
        <v>14</v>
      </c>
      <c r="B21" s="87" t="s">
        <v>361</v>
      </c>
      <c r="C21" s="86" t="s">
        <v>627</v>
      </c>
      <c r="D21" s="203">
        <v>10</v>
      </c>
      <c r="E21" s="218" t="s">
        <v>635</v>
      </c>
    </row>
    <row r="22" spans="1:5" ht="16.5">
      <c r="A22" s="17" t="s">
        <v>14</v>
      </c>
      <c r="B22" s="21" t="s">
        <v>468</v>
      </c>
      <c r="C22" s="86" t="s">
        <v>626</v>
      </c>
      <c r="D22" s="86">
        <v>250</v>
      </c>
      <c r="E22" s="218"/>
    </row>
    <row r="23" spans="1:5" ht="16.5">
      <c r="A23" s="17" t="s">
        <v>14</v>
      </c>
      <c r="B23" s="21" t="s">
        <v>469</v>
      </c>
      <c r="C23" s="86" t="s">
        <v>626</v>
      </c>
      <c r="D23" s="86">
        <v>550</v>
      </c>
      <c r="E23" s="218"/>
    </row>
    <row r="24" spans="1:5" ht="16.5">
      <c r="A24" s="17" t="s">
        <v>14</v>
      </c>
      <c r="B24" s="87" t="s">
        <v>470</v>
      </c>
      <c r="C24" s="86" t="s">
        <v>626</v>
      </c>
      <c r="D24" s="86">
        <v>150</v>
      </c>
      <c r="E24" s="218"/>
    </row>
    <row r="25" spans="1:5" ht="16.5">
      <c r="A25" s="17" t="s">
        <v>14</v>
      </c>
      <c r="B25" s="87" t="s">
        <v>5</v>
      </c>
      <c r="C25" s="86" t="s">
        <v>626</v>
      </c>
      <c r="D25" s="86">
        <v>500</v>
      </c>
      <c r="E25" s="218"/>
    </row>
    <row r="26" spans="1:5" ht="16.5">
      <c r="A26" s="17" t="s">
        <v>14</v>
      </c>
      <c r="B26" s="87" t="s">
        <v>6</v>
      </c>
      <c r="C26" s="86"/>
      <c r="D26" s="86"/>
      <c r="E26" s="218"/>
    </row>
    <row r="27" spans="1:5" ht="16.5">
      <c r="A27" s="17" t="s">
        <v>359</v>
      </c>
      <c r="B27" s="87" t="s">
        <v>25</v>
      </c>
      <c r="C27" s="155" t="s">
        <v>628</v>
      </c>
      <c r="D27" s="86">
        <v>2</v>
      </c>
      <c r="E27" s="218"/>
    </row>
    <row r="28" spans="1:5" ht="16.5">
      <c r="A28" s="17" t="s">
        <v>359</v>
      </c>
      <c r="B28" s="87" t="s">
        <v>26</v>
      </c>
      <c r="C28" s="155" t="s">
        <v>628</v>
      </c>
      <c r="D28" s="86">
        <v>3</v>
      </c>
      <c r="E28" s="218"/>
    </row>
    <row r="29" spans="1:5" s="6" customFormat="1" ht="16.5">
      <c r="A29" s="152" t="s">
        <v>170</v>
      </c>
      <c r="B29" s="186" t="s">
        <v>458</v>
      </c>
      <c r="C29" s="183"/>
      <c r="D29" s="183"/>
      <c r="E29" s="214"/>
    </row>
    <row r="30" spans="1:5" ht="16.5">
      <c r="A30" s="17">
        <v>1</v>
      </c>
      <c r="B30" s="87" t="s">
        <v>7</v>
      </c>
      <c r="C30" s="86" t="s">
        <v>8</v>
      </c>
      <c r="D30" s="86">
        <v>30</v>
      </c>
      <c r="E30" s="218"/>
    </row>
    <row r="31" spans="1:5" ht="16.5">
      <c r="A31" s="17">
        <v>2</v>
      </c>
      <c r="B31" s="87" t="s">
        <v>630</v>
      </c>
      <c r="C31" s="86" t="s">
        <v>8</v>
      </c>
      <c r="D31" s="86"/>
      <c r="E31" s="218"/>
    </row>
    <row r="32" spans="1:5" ht="16.5">
      <c r="A32" s="22" t="s">
        <v>14</v>
      </c>
      <c r="B32" s="87" t="s">
        <v>583</v>
      </c>
      <c r="C32" s="86" t="s">
        <v>8</v>
      </c>
      <c r="D32" s="86">
        <v>5</v>
      </c>
      <c r="E32" s="218"/>
    </row>
    <row r="33" spans="1:5" ht="16.5">
      <c r="A33" s="22" t="s">
        <v>14</v>
      </c>
      <c r="B33" s="87" t="s">
        <v>584</v>
      </c>
      <c r="C33" s="86" t="s">
        <v>8</v>
      </c>
      <c r="D33" s="86">
        <v>40</v>
      </c>
      <c r="E33" s="218"/>
    </row>
    <row r="34" spans="1:5" ht="16.5">
      <c r="A34" s="17">
        <v>3</v>
      </c>
      <c r="B34" s="87" t="s">
        <v>9</v>
      </c>
      <c r="C34" s="86" t="s">
        <v>8</v>
      </c>
      <c r="D34" s="86"/>
      <c r="E34" s="218"/>
    </row>
    <row r="35" spans="1:5" ht="16.5">
      <c r="A35" s="22" t="s">
        <v>14</v>
      </c>
      <c r="B35" s="87" t="s">
        <v>16</v>
      </c>
      <c r="C35" s="86" t="s">
        <v>8</v>
      </c>
      <c r="D35" s="86">
        <v>8</v>
      </c>
      <c r="E35" s="218"/>
    </row>
    <row r="36" spans="1:5" ht="16.5">
      <c r="A36" s="22" t="s">
        <v>14</v>
      </c>
      <c r="B36" s="87" t="s">
        <v>19</v>
      </c>
      <c r="C36" s="86" t="s">
        <v>8</v>
      </c>
      <c r="D36" s="86">
        <v>45</v>
      </c>
      <c r="E36" s="218" t="s">
        <v>167</v>
      </c>
    </row>
    <row r="37" spans="1:5" ht="16.5">
      <c r="A37" s="22" t="s">
        <v>14</v>
      </c>
      <c r="B37" s="87" t="s">
        <v>20</v>
      </c>
      <c r="C37" s="86" t="s">
        <v>8</v>
      </c>
      <c r="D37" s="86">
        <v>5</v>
      </c>
      <c r="E37" s="218" t="s">
        <v>138</v>
      </c>
    </row>
    <row r="38" spans="1:5" ht="16.5">
      <c r="A38" s="22">
        <v>4</v>
      </c>
      <c r="B38" s="87" t="s">
        <v>11</v>
      </c>
      <c r="C38" s="86" t="s">
        <v>8</v>
      </c>
      <c r="D38" s="86"/>
      <c r="E38" s="218"/>
    </row>
    <row r="39" spans="1:5" ht="16.5">
      <c r="A39" s="22" t="s">
        <v>14</v>
      </c>
      <c r="B39" s="87" t="s">
        <v>581</v>
      </c>
      <c r="C39" s="86" t="s">
        <v>8</v>
      </c>
      <c r="D39" s="86">
        <v>25</v>
      </c>
      <c r="E39" s="218"/>
    </row>
    <row r="40" spans="1:5" ht="16.5">
      <c r="A40" s="22" t="s">
        <v>14</v>
      </c>
      <c r="B40" s="87" t="s">
        <v>582</v>
      </c>
      <c r="C40" s="86" t="s">
        <v>8</v>
      </c>
      <c r="D40" s="86">
        <v>5</v>
      </c>
      <c r="E40" s="218"/>
    </row>
    <row r="41" spans="1:5" ht="16.5">
      <c r="A41" s="22" t="s">
        <v>14</v>
      </c>
      <c r="B41" s="87" t="s">
        <v>580</v>
      </c>
      <c r="C41" s="86" t="s">
        <v>8</v>
      </c>
      <c r="D41" s="86">
        <v>3</v>
      </c>
      <c r="E41" s="218"/>
    </row>
    <row r="42" spans="1:5" ht="16.5">
      <c r="A42" s="17">
        <v>5</v>
      </c>
      <c r="B42" s="158" t="s">
        <v>70</v>
      </c>
      <c r="C42" s="86"/>
      <c r="D42" s="86"/>
      <c r="E42" s="218"/>
    </row>
    <row r="43" spans="1:5" ht="17.25" customHeight="1">
      <c r="A43" s="148" t="s">
        <v>14</v>
      </c>
      <c r="B43" s="161" t="s">
        <v>61</v>
      </c>
      <c r="C43" s="141" t="s">
        <v>629</v>
      </c>
      <c r="D43" s="41">
        <v>11.45</v>
      </c>
      <c r="E43" s="213"/>
    </row>
    <row r="44" spans="1:5" ht="16.5">
      <c r="A44" s="148" t="s">
        <v>14</v>
      </c>
      <c r="B44" s="161" t="s">
        <v>62</v>
      </c>
      <c r="C44" s="141" t="s">
        <v>629</v>
      </c>
      <c r="D44" s="41">
        <v>6.5</v>
      </c>
      <c r="E44" s="213" t="s">
        <v>466</v>
      </c>
    </row>
    <row r="45" spans="1:5" ht="16.5">
      <c r="A45" s="26" t="s">
        <v>24</v>
      </c>
      <c r="B45" s="27" t="s">
        <v>22</v>
      </c>
      <c r="C45" s="27"/>
      <c r="D45" s="26"/>
      <c r="E45" s="140" t="s">
        <v>579</v>
      </c>
    </row>
    <row r="46" spans="1:5" ht="16.5">
      <c r="A46" s="17" t="s">
        <v>14</v>
      </c>
      <c r="B46" s="21" t="s">
        <v>7</v>
      </c>
      <c r="C46" s="28"/>
      <c r="D46" s="28"/>
      <c r="E46" s="138"/>
    </row>
    <row r="47" spans="1:5" ht="16.5">
      <c r="A47" s="22" t="s">
        <v>359</v>
      </c>
      <c r="B47" s="21" t="s">
        <v>577</v>
      </c>
      <c r="C47" s="28" t="s">
        <v>637</v>
      </c>
      <c r="D47" s="28">
        <v>1</v>
      </c>
      <c r="E47" s="138"/>
    </row>
    <row r="48" spans="1:5" ht="16.5">
      <c r="A48" s="22" t="s">
        <v>359</v>
      </c>
      <c r="B48" s="21" t="s">
        <v>578</v>
      </c>
      <c r="C48" s="28" t="s">
        <v>637</v>
      </c>
      <c r="D48" s="28">
        <v>1.5</v>
      </c>
      <c r="E48" s="138"/>
    </row>
    <row r="49" spans="1:5" ht="16.5">
      <c r="A49" s="17" t="s">
        <v>14</v>
      </c>
      <c r="B49" s="21" t="s">
        <v>306</v>
      </c>
      <c r="C49" s="28" t="s">
        <v>637</v>
      </c>
      <c r="D49" s="28">
        <v>0.3</v>
      </c>
      <c r="E49" s="138"/>
    </row>
    <row r="50" spans="1:5" ht="16.5">
      <c r="A50" s="17" t="s">
        <v>14</v>
      </c>
      <c r="B50" s="21" t="s">
        <v>307</v>
      </c>
      <c r="C50" s="28" t="s">
        <v>637</v>
      </c>
      <c r="D50" s="28">
        <v>0.5</v>
      </c>
      <c r="E50" s="138"/>
    </row>
  </sheetData>
  <mergeCells count="2">
    <mergeCell ref="A1:E1"/>
    <mergeCell ref="A2:E2"/>
  </mergeCells>
  <printOptions/>
  <pageMargins left="0.39" right="0.22" top="0.32" bottom="0.19" header="0.28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E5" sqref="E5"/>
    </sheetView>
  </sheetViews>
  <sheetFormatPr defaultColWidth="9.140625" defaultRowHeight="12.75"/>
  <cols>
    <col min="1" max="1" width="8.8515625" style="40" customWidth="1"/>
    <col min="2" max="2" width="27.28125" style="7" customWidth="1"/>
    <col min="3" max="3" width="10.57421875" style="7" customWidth="1"/>
    <col min="4" max="4" width="13.421875" style="7" customWidth="1"/>
    <col min="5" max="5" width="39.140625" style="7" customWidth="1"/>
    <col min="6" max="16384" width="9.140625" style="7" customWidth="1"/>
  </cols>
  <sheetData>
    <row r="1" spans="1:5" ht="16.5">
      <c r="A1" s="229" t="s">
        <v>668</v>
      </c>
      <c r="B1" s="229"/>
      <c r="C1" s="229"/>
      <c r="D1" s="229"/>
      <c r="E1" s="229"/>
    </row>
    <row r="2" spans="1:5" s="1" customFormat="1" ht="16.5">
      <c r="A2" s="230" t="s">
        <v>657</v>
      </c>
      <c r="B2" s="230"/>
      <c r="C2" s="230"/>
      <c r="D2" s="230"/>
      <c r="E2" s="230"/>
    </row>
    <row r="3" spans="1:5" ht="16.5">
      <c r="A3" s="160"/>
      <c r="B3" s="160"/>
      <c r="C3" s="160"/>
      <c r="D3" s="160"/>
      <c r="E3" s="160"/>
    </row>
    <row r="4" spans="1:5" ht="16.5">
      <c r="A4" s="160"/>
      <c r="B4" s="74" t="s">
        <v>372</v>
      </c>
      <c r="D4" s="160"/>
      <c r="E4" s="160"/>
    </row>
    <row r="5" spans="1:5" ht="16.5">
      <c r="A5" s="160"/>
      <c r="B5" s="74" t="s">
        <v>378</v>
      </c>
      <c r="D5" s="160"/>
      <c r="E5" s="160"/>
    </row>
    <row r="6" spans="1:5" ht="16.5">
      <c r="A6" s="160"/>
      <c r="B6" s="74" t="s">
        <v>437</v>
      </c>
      <c r="D6" s="160"/>
      <c r="E6" s="160"/>
    </row>
    <row r="7" spans="1:5" ht="16.5">
      <c r="A7" s="160"/>
      <c r="B7" s="74" t="s">
        <v>478</v>
      </c>
      <c r="D7" s="160"/>
      <c r="E7" s="160"/>
    </row>
    <row r="8" spans="1:5" ht="16.5">
      <c r="A8" s="160"/>
      <c r="B8" s="74" t="s">
        <v>392</v>
      </c>
      <c r="D8" s="160"/>
      <c r="E8" s="160"/>
    </row>
    <row r="9" s="37" customFormat="1" ht="10.5" customHeight="1">
      <c r="A9" s="74"/>
    </row>
    <row r="10" spans="1:5" ht="36" customHeight="1">
      <c r="A10" s="8" t="s">
        <v>117</v>
      </c>
      <c r="B10" s="152" t="s">
        <v>0</v>
      </c>
      <c r="C10" s="152" t="s">
        <v>1</v>
      </c>
      <c r="D10" s="183" t="s">
        <v>44</v>
      </c>
      <c r="E10" s="152" t="s">
        <v>2</v>
      </c>
    </row>
    <row r="11" spans="1:5" ht="16.5">
      <c r="A11" s="8" t="s">
        <v>168</v>
      </c>
      <c r="B11" s="61" t="s">
        <v>461</v>
      </c>
      <c r="C11" s="152"/>
      <c r="D11" s="195"/>
      <c r="E11" s="152"/>
    </row>
    <row r="12" spans="1:5" s="12" customFormat="1" ht="19.5" customHeight="1">
      <c r="A12" s="148">
        <v>1</v>
      </c>
      <c r="B12" s="150" t="s">
        <v>116</v>
      </c>
      <c r="C12" s="148" t="s">
        <v>4</v>
      </c>
      <c r="D12" s="197">
        <v>1200</v>
      </c>
      <c r="E12" s="150"/>
    </row>
    <row r="13" spans="1:5" s="44" customFormat="1" ht="19.5" customHeight="1">
      <c r="A13" s="41">
        <v>2</v>
      </c>
      <c r="B13" s="142" t="s">
        <v>361</v>
      </c>
      <c r="C13" s="148" t="s">
        <v>627</v>
      </c>
      <c r="D13" s="201">
        <v>10</v>
      </c>
      <c r="E13" s="202" t="s">
        <v>587</v>
      </c>
    </row>
    <row r="14" spans="1:5" s="12" customFormat="1" ht="19.5" customHeight="1">
      <c r="A14" s="41">
        <v>3</v>
      </c>
      <c r="B14" s="21" t="s">
        <v>468</v>
      </c>
      <c r="C14" s="148" t="s">
        <v>626</v>
      </c>
      <c r="D14" s="148">
        <v>330</v>
      </c>
      <c r="E14" s="150"/>
    </row>
    <row r="15" spans="1:5" s="12" customFormat="1" ht="19.5" customHeight="1">
      <c r="A15" s="41">
        <v>4</v>
      </c>
      <c r="B15" s="21" t="s">
        <v>469</v>
      </c>
      <c r="C15" s="148" t="s">
        <v>626</v>
      </c>
      <c r="D15" s="148">
        <v>600</v>
      </c>
      <c r="E15" s="150"/>
    </row>
    <row r="16" spans="1:5" s="12" customFormat="1" ht="19.5" customHeight="1">
      <c r="A16" s="41">
        <v>5</v>
      </c>
      <c r="B16" s="87" t="s">
        <v>470</v>
      </c>
      <c r="C16" s="148" t="s">
        <v>626</v>
      </c>
      <c r="D16" s="148">
        <v>250</v>
      </c>
      <c r="E16" s="150"/>
    </row>
    <row r="17" spans="1:5" s="12" customFormat="1" ht="19.5" customHeight="1">
      <c r="A17" s="41">
        <v>6</v>
      </c>
      <c r="B17" s="150" t="s">
        <v>5</v>
      </c>
      <c r="C17" s="148" t="s">
        <v>626</v>
      </c>
      <c r="D17" s="148">
        <v>500</v>
      </c>
      <c r="E17" s="150"/>
    </row>
    <row r="18" spans="1:5" s="12" customFormat="1" ht="19.5" customHeight="1">
      <c r="A18" s="41">
        <v>7</v>
      </c>
      <c r="B18" s="150" t="s">
        <v>6</v>
      </c>
      <c r="C18" s="148"/>
      <c r="D18" s="148"/>
      <c r="E18" s="150"/>
    </row>
    <row r="19" spans="1:5" s="12" customFormat="1" ht="19.5" customHeight="1">
      <c r="A19" s="149" t="s">
        <v>14</v>
      </c>
      <c r="B19" s="150" t="s">
        <v>32</v>
      </c>
      <c r="C19" s="155" t="s">
        <v>628</v>
      </c>
      <c r="D19" s="148">
        <v>1</v>
      </c>
      <c r="E19" s="150"/>
    </row>
    <row r="20" spans="1:5" s="12" customFormat="1" ht="19.5" customHeight="1">
      <c r="A20" s="149" t="s">
        <v>14</v>
      </c>
      <c r="B20" s="150" t="s">
        <v>33</v>
      </c>
      <c r="C20" s="155" t="s">
        <v>628</v>
      </c>
      <c r="D20" s="148">
        <v>2</v>
      </c>
      <c r="E20" s="150"/>
    </row>
    <row r="21" spans="1:5" s="12" customFormat="1" ht="19.5" customHeight="1">
      <c r="A21" s="149" t="s">
        <v>14</v>
      </c>
      <c r="B21" s="150" t="s">
        <v>30</v>
      </c>
      <c r="C21" s="155" t="s">
        <v>628</v>
      </c>
      <c r="D21" s="148">
        <v>10</v>
      </c>
      <c r="E21" s="150"/>
    </row>
    <row r="22" spans="1:5" ht="16.5">
      <c r="A22" s="152" t="s">
        <v>170</v>
      </c>
      <c r="B22" s="186" t="s">
        <v>458</v>
      </c>
      <c r="C22" s="152"/>
      <c r="D22" s="195"/>
      <c r="E22" s="152"/>
    </row>
    <row r="23" spans="1:7" s="12" customFormat="1" ht="19.5" customHeight="1">
      <c r="A23" s="155">
        <v>1</v>
      </c>
      <c r="B23" s="150" t="s">
        <v>7</v>
      </c>
      <c r="C23" s="155"/>
      <c r="D23" s="155"/>
      <c r="E23" s="150"/>
      <c r="G23" s="12">
        <f>D23+D29+D30+D34+D35</f>
        <v>66</v>
      </c>
    </row>
    <row r="24" spans="1:5" s="12" customFormat="1" ht="19.5" customHeight="1">
      <c r="A24" s="147" t="s">
        <v>14</v>
      </c>
      <c r="B24" s="142" t="s">
        <v>459</v>
      </c>
      <c r="C24" s="141" t="s">
        <v>8</v>
      </c>
      <c r="D24" s="148">
        <v>35</v>
      </c>
      <c r="E24" s="150"/>
    </row>
    <row r="25" spans="1:5" s="12" customFormat="1" ht="19.5" customHeight="1">
      <c r="A25" s="147" t="s">
        <v>14</v>
      </c>
      <c r="B25" s="142" t="s">
        <v>460</v>
      </c>
      <c r="C25" s="141"/>
      <c r="D25" s="148"/>
      <c r="E25" s="150"/>
    </row>
    <row r="26" spans="1:5" s="12" customFormat="1" ht="19.5" customHeight="1">
      <c r="A26" s="149" t="s">
        <v>359</v>
      </c>
      <c r="B26" s="150" t="s">
        <v>577</v>
      </c>
      <c r="C26" s="28" t="s">
        <v>637</v>
      </c>
      <c r="D26" s="148">
        <v>0.5</v>
      </c>
      <c r="E26" s="150"/>
    </row>
    <row r="27" spans="1:5" s="12" customFormat="1" ht="19.5" customHeight="1">
      <c r="A27" s="149" t="s">
        <v>359</v>
      </c>
      <c r="B27" s="150" t="s">
        <v>578</v>
      </c>
      <c r="C27" s="28" t="s">
        <v>637</v>
      </c>
      <c r="D27" s="148">
        <v>1</v>
      </c>
      <c r="E27" s="150"/>
    </row>
    <row r="28" spans="1:5" s="12" customFormat="1" ht="19.5" customHeight="1">
      <c r="A28" s="149">
        <v>2</v>
      </c>
      <c r="B28" s="150" t="s">
        <v>462</v>
      </c>
      <c r="C28" s="148" t="s">
        <v>8</v>
      </c>
      <c r="D28" s="148">
        <v>12</v>
      </c>
      <c r="E28" s="150"/>
    </row>
    <row r="29" spans="1:5" s="12" customFormat="1" ht="19.5" customHeight="1">
      <c r="A29" s="148">
        <v>3</v>
      </c>
      <c r="B29" s="150" t="s">
        <v>18</v>
      </c>
      <c r="C29" s="148" t="s">
        <v>8</v>
      </c>
      <c r="D29" s="148">
        <v>36</v>
      </c>
      <c r="E29" s="148"/>
    </row>
    <row r="30" spans="1:5" s="12" customFormat="1" ht="19.5" customHeight="1">
      <c r="A30" s="148">
        <v>4</v>
      </c>
      <c r="B30" s="150" t="s">
        <v>9</v>
      </c>
      <c r="C30" s="148" t="s">
        <v>8</v>
      </c>
      <c r="D30" s="148"/>
      <c r="E30" s="148"/>
    </row>
    <row r="31" spans="1:5" s="12" customFormat="1" ht="19.5" customHeight="1">
      <c r="A31" s="148" t="s">
        <v>14</v>
      </c>
      <c r="B31" s="150" t="s">
        <v>16</v>
      </c>
      <c r="C31" s="148" t="s">
        <v>8</v>
      </c>
      <c r="D31" s="148">
        <v>15</v>
      </c>
      <c r="E31" s="148" t="s">
        <v>185</v>
      </c>
    </row>
    <row r="32" spans="1:5" s="12" customFormat="1" ht="19.5" customHeight="1">
      <c r="A32" s="148" t="s">
        <v>14</v>
      </c>
      <c r="B32" s="150" t="s">
        <v>27</v>
      </c>
      <c r="C32" s="148" t="s">
        <v>8</v>
      </c>
      <c r="D32" s="148">
        <v>38</v>
      </c>
      <c r="E32" s="148" t="s">
        <v>153</v>
      </c>
    </row>
    <row r="33" spans="1:5" s="12" customFormat="1" ht="19.5" customHeight="1">
      <c r="A33" s="148" t="s">
        <v>14</v>
      </c>
      <c r="B33" s="150" t="s">
        <v>31</v>
      </c>
      <c r="C33" s="148" t="s">
        <v>8</v>
      </c>
      <c r="D33" s="148">
        <v>4</v>
      </c>
      <c r="E33" s="148" t="s">
        <v>138</v>
      </c>
    </row>
    <row r="34" spans="1:5" s="12" customFormat="1" ht="19.5" customHeight="1">
      <c r="A34" s="148">
        <v>5</v>
      </c>
      <c r="B34" s="150" t="s">
        <v>11</v>
      </c>
      <c r="C34" s="148" t="s">
        <v>8</v>
      </c>
      <c r="D34" s="148">
        <v>30</v>
      </c>
      <c r="E34" s="150"/>
    </row>
    <row r="35" spans="1:5" s="12" customFormat="1" ht="19.5" customHeight="1">
      <c r="A35" s="148">
        <v>6</v>
      </c>
      <c r="B35" s="158" t="s">
        <v>70</v>
      </c>
      <c r="C35" s="141"/>
      <c r="D35" s="86"/>
      <c r="E35" s="150"/>
    </row>
    <row r="36" spans="1:5" s="12" customFormat="1" ht="19.5" customHeight="1">
      <c r="A36" s="46" t="s">
        <v>14</v>
      </c>
      <c r="B36" s="161" t="s">
        <v>116</v>
      </c>
      <c r="C36" s="141" t="s">
        <v>629</v>
      </c>
      <c r="D36" s="86">
        <v>1</v>
      </c>
      <c r="E36" s="150"/>
    </row>
    <row r="37" spans="1:5" s="12" customFormat="1" ht="19.5" customHeight="1">
      <c r="A37" s="46" t="s">
        <v>14</v>
      </c>
      <c r="B37" s="161" t="s">
        <v>61</v>
      </c>
      <c r="C37" s="141" t="s">
        <v>629</v>
      </c>
      <c r="D37" s="41">
        <v>11.68</v>
      </c>
      <c r="E37" s="47"/>
    </row>
    <row r="38" spans="1:5" s="12" customFormat="1" ht="19.5" customHeight="1">
      <c r="A38" s="46" t="s">
        <v>14</v>
      </c>
      <c r="B38" s="161" t="s">
        <v>62</v>
      </c>
      <c r="C38" s="141" t="s">
        <v>629</v>
      </c>
      <c r="D38" s="41">
        <v>25</v>
      </c>
      <c r="E38" s="47"/>
    </row>
  </sheetData>
  <mergeCells count="2">
    <mergeCell ref="A1:E1"/>
    <mergeCell ref="A2:E2"/>
  </mergeCells>
  <printOptions/>
  <pageMargins left="0.34" right="0.22" top="0.46" bottom="0.42" header="0.44" footer="0.39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D8" sqref="D8"/>
    </sheetView>
  </sheetViews>
  <sheetFormatPr defaultColWidth="9.140625" defaultRowHeight="12.75"/>
  <cols>
    <col min="1" max="1" width="8.421875" style="7" customWidth="1"/>
    <col min="2" max="2" width="36.57421875" style="7" customWidth="1"/>
    <col min="3" max="3" width="16.7109375" style="7" customWidth="1"/>
    <col min="4" max="4" width="18.28125" style="7" customWidth="1"/>
    <col min="5" max="5" width="21.7109375" style="7" customWidth="1"/>
    <col min="6" max="16384" width="9.140625" style="7" customWidth="1"/>
  </cols>
  <sheetData>
    <row r="1" spans="1:5" s="1" customFormat="1" ht="16.5">
      <c r="A1" s="229" t="s">
        <v>669</v>
      </c>
      <c r="B1" s="229"/>
      <c r="C1" s="229"/>
      <c r="D1" s="229"/>
      <c r="E1" s="229"/>
    </row>
    <row r="2" spans="1:5" s="1" customFormat="1" ht="16.5">
      <c r="A2" s="230" t="s">
        <v>657</v>
      </c>
      <c r="B2" s="230"/>
      <c r="C2" s="230"/>
      <c r="D2" s="230"/>
      <c r="E2" s="230"/>
    </row>
    <row r="3" spans="1:5" s="1" customFormat="1" ht="16.5">
      <c r="A3" s="160"/>
      <c r="B3" s="160"/>
      <c r="C3" s="160"/>
      <c r="D3" s="160"/>
      <c r="E3" s="160"/>
    </row>
    <row r="4" spans="1:5" s="1" customFormat="1" ht="16.5">
      <c r="A4" s="160"/>
      <c r="B4" s="74" t="s">
        <v>387</v>
      </c>
      <c r="C4" s="160"/>
      <c r="D4" s="160"/>
      <c r="E4" s="160"/>
    </row>
    <row r="5" spans="1:5" s="1" customFormat="1" ht="16.5">
      <c r="A5" s="160"/>
      <c r="B5" s="74" t="s">
        <v>388</v>
      </c>
      <c r="C5" s="160"/>
      <c r="D5" s="160"/>
      <c r="E5" s="160"/>
    </row>
    <row r="6" spans="1:5" s="1" customFormat="1" ht="16.5">
      <c r="A6" s="160"/>
      <c r="B6" s="74" t="s">
        <v>590</v>
      </c>
      <c r="C6" s="160"/>
      <c r="D6" s="160"/>
      <c r="E6" s="160"/>
    </row>
    <row r="7" spans="1:5" s="1" customFormat="1" ht="16.5">
      <c r="A7" s="160"/>
      <c r="B7" s="74" t="s">
        <v>386</v>
      </c>
      <c r="C7" s="160"/>
      <c r="D7" s="160"/>
      <c r="E7" s="160"/>
    </row>
    <row r="8" spans="1:5" s="6" customFormat="1" ht="16.5">
      <c r="A8" s="187" t="s">
        <v>74</v>
      </c>
      <c r="B8" s="5"/>
      <c r="D8" s="5"/>
      <c r="E8" s="5"/>
    </row>
    <row r="9" ht="16.5">
      <c r="A9" s="74"/>
    </row>
    <row r="10" spans="1:5" s="76" customFormat="1" ht="36" customHeight="1">
      <c r="A10" s="8" t="s">
        <v>117</v>
      </c>
      <c r="B10" s="152" t="s">
        <v>0</v>
      </c>
      <c r="C10" s="152" t="s">
        <v>1</v>
      </c>
      <c r="D10" s="152" t="s">
        <v>44</v>
      </c>
      <c r="E10" s="152" t="s">
        <v>2</v>
      </c>
    </row>
    <row r="11" spans="1:5" s="76" customFormat="1" ht="16.5">
      <c r="A11" s="8" t="s">
        <v>168</v>
      </c>
      <c r="B11" s="61" t="s">
        <v>461</v>
      </c>
      <c r="C11" s="152"/>
      <c r="D11" s="152"/>
      <c r="E11" s="152"/>
    </row>
    <row r="12" spans="1:5" s="12" customFormat="1" ht="19.5" customHeight="1">
      <c r="A12" s="233">
        <v>1</v>
      </c>
      <c r="B12" s="150" t="s">
        <v>369</v>
      </c>
      <c r="C12" s="148" t="s">
        <v>626</v>
      </c>
      <c r="D12" s="148">
        <v>2.5</v>
      </c>
      <c r="E12" s="150"/>
    </row>
    <row r="13" spans="1:5" s="12" customFormat="1" ht="19.5" customHeight="1">
      <c r="A13" s="234"/>
      <c r="B13" s="150" t="s">
        <v>477</v>
      </c>
      <c r="C13" s="148" t="s">
        <v>13</v>
      </c>
      <c r="D13" s="197">
        <v>28000</v>
      </c>
      <c r="E13" s="150"/>
    </row>
    <row r="14" spans="1:5" s="44" customFormat="1" ht="19.5" customHeight="1">
      <c r="A14" s="148">
        <v>2</v>
      </c>
      <c r="B14" s="150" t="s">
        <v>475</v>
      </c>
      <c r="C14" s="148" t="s">
        <v>627</v>
      </c>
      <c r="D14" s="198">
        <v>1.5</v>
      </c>
      <c r="E14" s="150"/>
    </row>
    <row r="15" spans="1:5" s="12" customFormat="1" ht="19.5" customHeight="1">
      <c r="A15" s="148">
        <v>3</v>
      </c>
      <c r="B15" s="21" t="s">
        <v>468</v>
      </c>
      <c r="C15" s="148" t="s">
        <v>626</v>
      </c>
      <c r="D15" s="148">
        <v>300</v>
      </c>
      <c r="E15" s="150"/>
    </row>
    <row r="16" spans="1:5" s="12" customFormat="1" ht="19.5" customHeight="1">
      <c r="A16" s="148">
        <v>4</v>
      </c>
      <c r="B16" s="21" t="s">
        <v>469</v>
      </c>
      <c r="C16" s="148" t="s">
        <v>626</v>
      </c>
      <c r="D16" s="148">
        <v>425</v>
      </c>
      <c r="E16" s="150"/>
    </row>
    <row r="17" spans="1:5" s="12" customFormat="1" ht="19.5" customHeight="1">
      <c r="A17" s="148">
        <v>5</v>
      </c>
      <c r="B17" s="87" t="s">
        <v>470</v>
      </c>
      <c r="C17" s="148" t="s">
        <v>626</v>
      </c>
      <c r="D17" s="148">
        <v>300</v>
      </c>
      <c r="E17" s="150"/>
    </row>
    <row r="18" spans="1:5" s="12" customFormat="1" ht="19.5" customHeight="1">
      <c r="A18" s="148">
        <v>6</v>
      </c>
      <c r="B18" s="150" t="s">
        <v>5</v>
      </c>
      <c r="C18" s="148" t="s">
        <v>626</v>
      </c>
      <c r="D18" s="197">
        <v>500</v>
      </c>
      <c r="E18" s="150"/>
    </row>
    <row r="19" spans="1:5" s="12" customFormat="1" ht="19.5" customHeight="1">
      <c r="A19" s="148">
        <v>7</v>
      </c>
      <c r="B19" s="150" t="s">
        <v>6</v>
      </c>
      <c r="C19" s="148"/>
      <c r="D19" s="197"/>
      <c r="E19" s="150"/>
    </row>
    <row r="20" spans="1:5" s="12" customFormat="1" ht="19.5" customHeight="1">
      <c r="A20" s="148" t="s">
        <v>14</v>
      </c>
      <c r="B20" s="150" t="s">
        <v>32</v>
      </c>
      <c r="C20" s="155" t="s">
        <v>628</v>
      </c>
      <c r="D20" s="148">
        <v>2</v>
      </c>
      <c r="E20" s="150"/>
    </row>
    <row r="21" spans="1:5" s="12" customFormat="1" ht="19.5" customHeight="1">
      <c r="A21" s="148" t="s">
        <v>14</v>
      </c>
      <c r="B21" s="150" t="s">
        <v>33</v>
      </c>
      <c r="C21" s="155" t="s">
        <v>628</v>
      </c>
      <c r="D21" s="148">
        <v>2</v>
      </c>
      <c r="E21" s="150"/>
    </row>
    <row r="22" spans="1:5" s="5" customFormat="1" ht="16.5">
      <c r="A22" s="152" t="s">
        <v>170</v>
      </c>
      <c r="B22" s="186" t="s">
        <v>458</v>
      </c>
      <c r="C22" s="152"/>
      <c r="D22" s="152"/>
      <c r="E22" s="152"/>
    </row>
    <row r="23" spans="1:7" s="12" customFormat="1" ht="19.5" customHeight="1">
      <c r="A23" s="155">
        <v>1</v>
      </c>
      <c r="B23" s="150" t="s">
        <v>7</v>
      </c>
      <c r="C23" s="155"/>
      <c r="D23" s="155"/>
      <c r="E23" s="150"/>
      <c r="G23" s="12">
        <f>D24+D28+D29+D30+D31+D35</f>
        <v>97</v>
      </c>
    </row>
    <row r="24" spans="1:5" s="12" customFormat="1" ht="19.5" customHeight="1">
      <c r="A24" s="147" t="s">
        <v>14</v>
      </c>
      <c r="B24" s="142" t="s">
        <v>459</v>
      </c>
      <c r="C24" s="141" t="s">
        <v>8</v>
      </c>
      <c r="D24" s="148">
        <v>24</v>
      </c>
      <c r="E24" s="150"/>
    </row>
    <row r="25" spans="1:5" s="12" customFormat="1" ht="19.5" customHeight="1">
      <c r="A25" s="147" t="s">
        <v>14</v>
      </c>
      <c r="B25" s="142" t="s">
        <v>460</v>
      </c>
      <c r="C25" s="141"/>
      <c r="D25" s="148"/>
      <c r="E25" s="150"/>
    </row>
    <row r="26" spans="1:5" s="12" customFormat="1" ht="19.5" customHeight="1">
      <c r="A26" s="149" t="s">
        <v>359</v>
      </c>
      <c r="B26" s="150" t="s">
        <v>577</v>
      </c>
      <c r="C26" s="28" t="s">
        <v>637</v>
      </c>
      <c r="D26" s="148">
        <v>0.4</v>
      </c>
      <c r="E26" s="150"/>
    </row>
    <row r="27" spans="1:5" s="12" customFormat="1" ht="19.5" customHeight="1">
      <c r="A27" s="149" t="s">
        <v>359</v>
      </c>
      <c r="B27" s="150" t="s">
        <v>578</v>
      </c>
      <c r="C27" s="28" t="s">
        <v>637</v>
      </c>
      <c r="D27" s="148">
        <v>1</v>
      </c>
      <c r="E27" s="150"/>
    </row>
    <row r="28" spans="1:5" s="12" customFormat="1" ht="19.5" customHeight="1">
      <c r="A28" s="148">
        <v>2</v>
      </c>
      <c r="B28" s="150" t="s">
        <v>462</v>
      </c>
      <c r="C28" s="148" t="s">
        <v>8</v>
      </c>
      <c r="D28" s="148">
        <v>16</v>
      </c>
      <c r="E28" s="150"/>
    </row>
    <row r="29" spans="1:5" s="12" customFormat="1" ht="19.5" customHeight="1">
      <c r="A29" s="148">
        <v>3</v>
      </c>
      <c r="B29" s="150" t="s">
        <v>18</v>
      </c>
      <c r="C29" s="148" t="s">
        <v>8</v>
      </c>
      <c r="D29" s="148">
        <v>24</v>
      </c>
      <c r="E29" s="150"/>
    </row>
    <row r="30" spans="1:5" s="12" customFormat="1" ht="19.5" customHeight="1">
      <c r="A30" s="148">
        <v>4</v>
      </c>
      <c r="B30" s="150" t="s">
        <v>463</v>
      </c>
      <c r="C30" s="148" t="s">
        <v>8</v>
      </c>
      <c r="D30" s="148">
        <v>16</v>
      </c>
      <c r="E30" s="148"/>
    </row>
    <row r="31" spans="1:5" s="12" customFormat="1" ht="19.5" customHeight="1">
      <c r="A31" s="148">
        <v>5</v>
      </c>
      <c r="B31" s="150" t="s">
        <v>9</v>
      </c>
      <c r="C31" s="148" t="s">
        <v>8</v>
      </c>
      <c r="D31" s="148"/>
      <c r="E31" s="148"/>
    </row>
    <row r="32" spans="1:5" s="12" customFormat="1" ht="19.5" customHeight="1">
      <c r="A32" s="148" t="s">
        <v>14</v>
      </c>
      <c r="B32" s="150" t="s">
        <v>16</v>
      </c>
      <c r="C32" s="148" t="s">
        <v>8</v>
      </c>
      <c r="D32" s="148">
        <v>20</v>
      </c>
      <c r="E32" s="148" t="s">
        <v>185</v>
      </c>
    </row>
    <row r="33" spans="1:5" s="12" customFormat="1" ht="19.5" customHeight="1">
      <c r="A33" s="148" t="s">
        <v>14</v>
      </c>
      <c r="B33" s="150" t="s">
        <v>71</v>
      </c>
      <c r="C33" s="148" t="s">
        <v>8</v>
      </c>
      <c r="D33" s="148">
        <v>44</v>
      </c>
      <c r="E33" s="148"/>
    </row>
    <row r="34" spans="1:5" s="12" customFormat="1" ht="19.5" customHeight="1">
      <c r="A34" s="148" t="s">
        <v>14</v>
      </c>
      <c r="B34" s="150" t="s">
        <v>72</v>
      </c>
      <c r="C34" s="148" t="s">
        <v>8</v>
      </c>
      <c r="D34" s="148">
        <v>3</v>
      </c>
      <c r="E34" s="148" t="s">
        <v>138</v>
      </c>
    </row>
    <row r="35" spans="1:5" s="12" customFormat="1" ht="19.5" customHeight="1">
      <c r="A35" s="148">
        <v>6</v>
      </c>
      <c r="B35" s="150" t="s">
        <v>11</v>
      </c>
      <c r="C35" s="148" t="s">
        <v>8</v>
      </c>
      <c r="D35" s="148">
        <v>17</v>
      </c>
      <c r="E35" s="148"/>
    </row>
    <row r="36" spans="1:5" s="12" customFormat="1" ht="19.5" customHeight="1">
      <c r="A36" s="148">
        <v>7</v>
      </c>
      <c r="B36" s="150" t="s">
        <v>60</v>
      </c>
      <c r="C36" s="148"/>
      <c r="D36" s="148"/>
      <c r="E36" s="148"/>
    </row>
    <row r="37" spans="1:5" s="12" customFormat="1" ht="19.5" customHeight="1">
      <c r="A37" s="148" t="s">
        <v>14</v>
      </c>
      <c r="B37" s="150" t="s">
        <v>61</v>
      </c>
      <c r="C37" s="141" t="s">
        <v>629</v>
      </c>
      <c r="D37" s="148">
        <v>3.025</v>
      </c>
      <c r="E37" s="150"/>
    </row>
    <row r="38" spans="1:5" s="12" customFormat="1" ht="19.5" customHeight="1">
      <c r="A38" s="148" t="s">
        <v>14</v>
      </c>
      <c r="B38" s="150" t="s">
        <v>62</v>
      </c>
      <c r="C38" s="141" t="s">
        <v>629</v>
      </c>
      <c r="D38" s="148">
        <v>35</v>
      </c>
      <c r="E38" s="150"/>
    </row>
  </sheetData>
  <mergeCells count="3">
    <mergeCell ref="A1:E1"/>
    <mergeCell ref="A2:E2"/>
    <mergeCell ref="A12:A13"/>
  </mergeCells>
  <printOptions/>
  <pageMargins left="0.45" right="0.23" top="0.58" bottom="0.3" header="0.5" footer="0.2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D5" sqref="D5"/>
    </sheetView>
  </sheetViews>
  <sheetFormatPr defaultColWidth="9.140625" defaultRowHeight="12.75"/>
  <cols>
    <col min="1" max="1" width="8.8515625" style="7" customWidth="1"/>
    <col min="2" max="2" width="35.28125" style="7" customWidth="1"/>
    <col min="3" max="3" width="13.140625" style="7" customWidth="1"/>
    <col min="4" max="4" width="21.00390625" style="7" customWidth="1"/>
    <col min="5" max="5" width="23.28125" style="7" customWidth="1"/>
    <col min="6" max="16384" width="9.140625" style="7" customWidth="1"/>
  </cols>
  <sheetData>
    <row r="1" spans="1:5" s="1" customFormat="1" ht="16.5">
      <c r="A1" s="229" t="s">
        <v>670</v>
      </c>
      <c r="B1" s="229"/>
      <c r="C1" s="229"/>
      <c r="D1" s="229"/>
      <c r="E1" s="229"/>
    </row>
    <row r="2" spans="1:5" s="1" customFormat="1" ht="16.5">
      <c r="A2" s="230" t="s">
        <v>657</v>
      </c>
      <c r="B2" s="230"/>
      <c r="C2" s="230"/>
      <c r="D2" s="230"/>
      <c r="E2" s="230"/>
    </row>
    <row r="3" spans="1:5" s="1" customFormat="1" ht="16.5">
      <c r="A3" s="160"/>
      <c r="B3" s="160"/>
      <c r="C3" s="160"/>
      <c r="D3" s="160"/>
      <c r="E3" s="160"/>
    </row>
    <row r="4" spans="1:5" s="1" customFormat="1" ht="16.5">
      <c r="A4" s="160"/>
      <c r="B4" s="74" t="s">
        <v>372</v>
      </c>
      <c r="C4" s="160"/>
      <c r="D4" s="160"/>
      <c r="E4" s="160"/>
    </row>
    <row r="5" spans="1:5" s="1" customFormat="1" ht="16.5">
      <c r="A5" s="160"/>
      <c r="B5" s="74" t="s">
        <v>395</v>
      </c>
      <c r="C5" s="160"/>
      <c r="D5" s="160"/>
      <c r="E5" s="160"/>
    </row>
    <row r="6" spans="1:5" s="1" customFormat="1" ht="16.5">
      <c r="A6" s="160"/>
      <c r="B6" s="74" t="s">
        <v>394</v>
      </c>
      <c r="C6" s="160"/>
      <c r="D6" s="160"/>
      <c r="E6" s="160"/>
    </row>
    <row r="7" spans="1:5" s="1" customFormat="1" ht="16.5">
      <c r="A7" s="160"/>
      <c r="B7" s="74" t="s">
        <v>392</v>
      </c>
      <c r="C7" s="160"/>
      <c r="D7" s="160"/>
      <c r="E7" s="160"/>
    </row>
    <row r="8" spans="1:5" s="6" customFormat="1" ht="16.5">
      <c r="A8" s="187" t="s">
        <v>74</v>
      </c>
      <c r="B8" s="5"/>
      <c r="D8" s="5"/>
      <c r="E8" s="5"/>
    </row>
    <row r="9" ht="16.5">
      <c r="A9" s="74"/>
    </row>
    <row r="10" spans="1:5" ht="34.5" customHeight="1">
      <c r="A10" s="8" t="s">
        <v>117</v>
      </c>
      <c r="B10" s="152" t="s">
        <v>0</v>
      </c>
      <c r="C10" s="152" t="s">
        <v>1</v>
      </c>
      <c r="D10" s="152" t="s">
        <v>44</v>
      </c>
      <c r="E10" s="152" t="s">
        <v>2</v>
      </c>
    </row>
    <row r="11" spans="1:5" ht="16.5">
      <c r="A11" s="8" t="s">
        <v>168</v>
      </c>
      <c r="B11" s="61" t="s">
        <v>461</v>
      </c>
      <c r="C11" s="152"/>
      <c r="D11" s="152"/>
      <c r="E11" s="152"/>
    </row>
    <row r="12" spans="1:5" s="12" customFormat="1" ht="19.5" customHeight="1">
      <c r="A12" s="233">
        <v>1</v>
      </c>
      <c r="B12" s="150" t="s">
        <v>369</v>
      </c>
      <c r="C12" s="148" t="s">
        <v>631</v>
      </c>
      <c r="D12" s="148">
        <v>400</v>
      </c>
      <c r="E12" s="150"/>
    </row>
    <row r="13" spans="1:5" s="12" customFormat="1" ht="19.5" customHeight="1">
      <c r="A13" s="234"/>
      <c r="B13" s="150" t="s">
        <v>477</v>
      </c>
      <c r="C13" s="148" t="s">
        <v>13</v>
      </c>
      <c r="D13" s="197">
        <v>33000</v>
      </c>
      <c r="E13" s="150"/>
    </row>
    <row r="14" spans="1:5" s="12" customFormat="1" ht="19.5" customHeight="1">
      <c r="A14" s="148">
        <v>2</v>
      </c>
      <c r="B14" s="150" t="s">
        <v>475</v>
      </c>
      <c r="C14" s="148" t="s">
        <v>627</v>
      </c>
      <c r="D14" s="197">
        <v>2</v>
      </c>
      <c r="E14" s="150"/>
    </row>
    <row r="15" spans="1:5" s="12" customFormat="1" ht="19.5" customHeight="1">
      <c r="A15" s="148">
        <v>3</v>
      </c>
      <c r="B15" s="21" t="s">
        <v>468</v>
      </c>
      <c r="C15" s="148" t="s">
        <v>626</v>
      </c>
      <c r="D15" s="148">
        <v>200</v>
      </c>
      <c r="E15" s="150"/>
    </row>
    <row r="16" spans="1:5" s="12" customFormat="1" ht="19.5" customHeight="1">
      <c r="A16" s="148">
        <v>4</v>
      </c>
      <c r="B16" s="21" t="s">
        <v>469</v>
      </c>
      <c r="C16" s="148" t="s">
        <v>626</v>
      </c>
      <c r="D16" s="148">
        <v>300</v>
      </c>
      <c r="E16" s="150"/>
    </row>
    <row r="17" spans="1:5" s="12" customFormat="1" ht="19.5" customHeight="1">
      <c r="A17" s="148">
        <v>5</v>
      </c>
      <c r="B17" s="87" t="s">
        <v>470</v>
      </c>
      <c r="C17" s="148" t="s">
        <v>626</v>
      </c>
      <c r="D17" s="148">
        <v>170</v>
      </c>
      <c r="E17" s="150"/>
    </row>
    <row r="18" spans="1:5" s="12" customFormat="1" ht="19.5" customHeight="1">
      <c r="A18" s="148">
        <v>6</v>
      </c>
      <c r="B18" s="150" t="s">
        <v>6</v>
      </c>
      <c r="C18" s="148"/>
      <c r="D18" s="148"/>
      <c r="E18" s="150"/>
    </row>
    <row r="19" spans="1:5" s="12" customFormat="1" ht="19.5" customHeight="1">
      <c r="A19" s="148" t="s">
        <v>14</v>
      </c>
      <c r="B19" s="150" t="s">
        <v>32</v>
      </c>
      <c r="C19" s="155" t="s">
        <v>628</v>
      </c>
      <c r="D19" s="148">
        <v>2</v>
      </c>
      <c r="E19" s="150"/>
    </row>
    <row r="20" spans="1:5" s="12" customFormat="1" ht="19.5" customHeight="1">
      <c r="A20" s="148" t="s">
        <v>14</v>
      </c>
      <c r="B20" s="150" t="s">
        <v>33</v>
      </c>
      <c r="C20" s="155" t="s">
        <v>628</v>
      </c>
      <c r="D20" s="148">
        <v>2</v>
      </c>
      <c r="E20" s="150"/>
    </row>
    <row r="21" spans="1:5" s="12" customFormat="1" ht="19.5" customHeight="1">
      <c r="A21" s="152" t="s">
        <v>170</v>
      </c>
      <c r="B21" s="186" t="s">
        <v>458</v>
      </c>
      <c r="C21" s="148"/>
      <c r="D21" s="148"/>
      <c r="E21" s="150"/>
    </row>
    <row r="22" spans="1:5" s="12" customFormat="1" ht="19.5" customHeight="1">
      <c r="A22" s="155">
        <v>1</v>
      </c>
      <c r="B22" s="150" t="s">
        <v>7</v>
      </c>
      <c r="C22" s="155"/>
      <c r="D22" s="155"/>
      <c r="E22" s="150"/>
    </row>
    <row r="23" spans="1:5" s="12" customFormat="1" ht="19.5" customHeight="1">
      <c r="A23" s="147" t="s">
        <v>14</v>
      </c>
      <c r="B23" s="142" t="s">
        <v>459</v>
      </c>
      <c r="C23" s="141" t="s">
        <v>8</v>
      </c>
      <c r="D23" s="148">
        <v>30</v>
      </c>
      <c r="E23" s="150"/>
    </row>
    <row r="24" spans="1:5" s="12" customFormat="1" ht="19.5" customHeight="1">
      <c r="A24" s="147" t="s">
        <v>14</v>
      </c>
      <c r="B24" s="142" t="s">
        <v>460</v>
      </c>
      <c r="C24" s="141"/>
      <c r="D24" s="148"/>
      <c r="E24" s="150"/>
    </row>
    <row r="25" spans="1:5" s="12" customFormat="1" ht="19.5" customHeight="1">
      <c r="A25" s="149" t="s">
        <v>359</v>
      </c>
      <c r="B25" s="150" t="s">
        <v>577</v>
      </c>
      <c r="C25" s="28" t="s">
        <v>637</v>
      </c>
      <c r="D25" s="148">
        <v>0.4</v>
      </c>
      <c r="E25" s="150"/>
    </row>
    <row r="26" spans="1:5" s="12" customFormat="1" ht="19.5" customHeight="1">
      <c r="A26" s="149" t="s">
        <v>359</v>
      </c>
      <c r="B26" s="150" t="s">
        <v>578</v>
      </c>
      <c r="C26" s="28" t="s">
        <v>637</v>
      </c>
      <c r="D26" s="148">
        <v>1</v>
      </c>
      <c r="E26" s="150"/>
    </row>
    <row r="27" spans="1:5" s="12" customFormat="1" ht="19.5" customHeight="1">
      <c r="A27" s="148">
        <v>2</v>
      </c>
      <c r="B27" s="150" t="s">
        <v>462</v>
      </c>
      <c r="C27" s="148" t="s">
        <v>8</v>
      </c>
      <c r="D27" s="148">
        <v>15</v>
      </c>
      <c r="E27" s="150"/>
    </row>
    <row r="28" spans="1:5" s="12" customFormat="1" ht="19.5" customHeight="1">
      <c r="A28" s="148">
        <v>3</v>
      </c>
      <c r="B28" s="150" t="s">
        <v>18</v>
      </c>
      <c r="C28" s="148" t="s">
        <v>8</v>
      </c>
      <c r="D28" s="148">
        <v>21</v>
      </c>
      <c r="E28" s="150"/>
    </row>
    <row r="29" spans="1:5" s="12" customFormat="1" ht="19.5" customHeight="1">
      <c r="A29" s="148">
        <v>4</v>
      </c>
      <c r="B29" s="150" t="s">
        <v>9</v>
      </c>
      <c r="C29" s="148" t="s">
        <v>8</v>
      </c>
      <c r="D29" s="148"/>
      <c r="E29" s="150"/>
    </row>
    <row r="30" spans="1:5" s="12" customFormat="1" ht="19.5" customHeight="1">
      <c r="A30" s="148" t="s">
        <v>14</v>
      </c>
      <c r="B30" s="150" t="s">
        <v>16</v>
      </c>
      <c r="C30" s="148" t="s">
        <v>8</v>
      </c>
      <c r="D30" s="148">
        <v>15</v>
      </c>
      <c r="E30" s="148" t="s">
        <v>185</v>
      </c>
    </row>
    <row r="31" spans="1:5" s="12" customFormat="1" ht="19.5" customHeight="1">
      <c r="A31" s="148" t="s">
        <v>14</v>
      </c>
      <c r="B31" s="150" t="s">
        <v>71</v>
      </c>
      <c r="C31" s="148" t="s">
        <v>8</v>
      </c>
      <c r="D31" s="148">
        <v>30</v>
      </c>
      <c r="E31" s="148"/>
    </row>
    <row r="32" spans="1:5" s="12" customFormat="1" ht="19.5" customHeight="1">
      <c r="A32" s="148" t="s">
        <v>14</v>
      </c>
      <c r="B32" s="150" t="s">
        <v>72</v>
      </c>
      <c r="C32" s="148" t="s">
        <v>8</v>
      </c>
      <c r="D32" s="148">
        <v>6</v>
      </c>
      <c r="E32" s="148" t="s">
        <v>178</v>
      </c>
    </row>
    <row r="33" spans="1:5" s="12" customFormat="1" ht="19.5" customHeight="1">
      <c r="A33" s="148">
        <v>5</v>
      </c>
      <c r="B33" s="150" t="s">
        <v>11</v>
      </c>
      <c r="C33" s="148" t="s">
        <v>8</v>
      </c>
      <c r="D33" s="148">
        <v>15</v>
      </c>
      <c r="E33" s="150"/>
    </row>
    <row r="34" spans="1:5" s="12" customFormat="1" ht="19.5" customHeight="1">
      <c r="A34" s="148">
        <v>6</v>
      </c>
      <c r="B34" s="150" t="s">
        <v>60</v>
      </c>
      <c r="C34" s="148"/>
      <c r="D34" s="148"/>
      <c r="E34" s="150"/>
    </row>
    <row r="35" spans="1:5" s="12" customFormat="1" ht="19.5" customHeight="1">
      <c r="A35" s="148" t="s">
        <v>14</v>
      </c>
      <c r="B35" s="150" t="s">
        <v>61</v>
      </c>
      <c r="C35" s="141" t="s">
        <v>629</v>
      </c>
      <c r="D35" s="148">
        <v>2.67</v>
      </c>
      <c r="E35" s="150"/>
    </row>
    <row r="36" spans="1:5" s="12" customFormat="1" ht="19.5" customHeight="1">
      <c r="A36" s="148" t="s">
        <v>14</v>
      </c>
      <c r="B36" s="150" t="s">
        <v>62</v>
      </c>
      <c r="C36" s="141" t="s">
        <v>629</v>
      </c>
      <c r="D36" s="148">
        <v>25</v>
      </c>
      <c r="E36" s="150"/>
    </row>
  </sheetData>
  <mergeCells count="3">
    <mergeCell ref="A1:E1"/>
    <mergeCell ref="A2:E2"/>
    <mergeCell ref="A12:A13"/>
  </mergeCells>
  <printOptions/>
  <pageMargins left="0.45" right="0.23" top="0.65" bottom="0.44" header="0.5" footer="0.34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1" sqref="A1:E1"/>
    </sheetView>
  </sheetViews>
  <sheetFormatPr defaultColWidth="9.140625" defaultRowHeight="12.75"/>
  <cols>
    <col min="1" max="1" width="9.28125" style="7" customWidth="1"/>
    <col min="2" max="2" width="30.8515625" style="7" customWidth="1"/>
    <col min="3" max="3" width="14.7109375" style="7" customWidth="1"/>
    <col min="4" max="4" width="18.57421875" style="7" customWidth="1"/>
    <col min="5" max="5" width="26.7109375" style="7" customWidth="1"/>
    <col min="6" max="16384" width="9.140625" style="7" customWidth="1"/>
  </cols>
  <sheetData>
    <row r="1" spans="1:5" s="1" customFormat="1" ht="16.5">
      <c r="A1" s="229" t="s">
        <v>671</v>
      </c>
      <c r="B1" s="229"/>
      <c r="C1" s="229"/>
      <c r="D1" s="229"/>
      <c r="E1" s="229"/>
    </row>
    <row r="2" spans="1:5" s="1" customFormat="1" ht="16.5">
      <c r="A2" s="230" t="s">
        <v>657</v>
      </c>
      <c r="B2" s="230"/>
      <c r="C2" s="230"/>
      <c r="D2" s="230"/>
      <c r="E2" s="230"/>
    </row>
    <row r="3" spans="1:5" s="1" customFormat="1" ht="16.5">
      <c r="A3" s="160"/>
      <c r="B3" s="160"/>
      <c r="C3" s="160"/>
      <c r="D3" s="160"/>
      <c r="E3" s="160"/>
    </row>
    <row r="4" spans="1:5" s="1" customFormat="1" ht="16.5">
      <c r="A4" s="160"/>
      <c r="B4" s="74" t="s">
        <v>372</v>
      </c>
      <c r="C4" s="160"/>
      <c r="D4" s="160"/>
      <c r="E4" s="160"/>
    </row>
    <row r="5" spans="1:5" s="1" customFormat="1" ht="16.5">
      <c r="A5" s="160"/>
      <c r="B5" s="74" t="s">
        <v>393</v>
      </c>
      <c r="C5" s="160"/>
      <c r="D5" s="160"/>
      <c r="E5" s="160"/>
    </row>
    <row r="6" spans="1:5" s="1" customFormat="1" ht="16.5">
      <c r="A6" s="160"/>
      <c r="B6" s="74" t="s">
        <v>591</v>
      </c>
      <c r="C6" s="160"/>
      <c r="D6" s="160"/>
      <c r="E6" s="160"/>
    </row>
    <row r="7" spans="1:5" s="1" customFormat="1" ht="16.5">
      <c r="A7" s="160"/>
      <c r="B7" s="74" t="s">
        <v>392</v>
      </c>
      <c r="C7" s="160"/>
      <c r="D7" s="160"/>
      <c r="E7" s="160"/>
    </row>
    <row r="8" ht="16.5">
      <c r="A8" s="74"/>
    </row>
    <row r="9" spans="1:5" ht="37.5" customHeight="1">
      <c r="A9" s="8" t="s">
        <v>117</v>
      </c>
      <c r="B9" s="152" t="s">
        <v>0</v>
      </c>
      <c r="C9" s="152" t="s">
        <v>1</v>
      </c>
      <c r="D9" s="152" t="s">
        <v>44</v>
      </c>
      <c r="E9" s="152" t="s">
        <v>2</v>
      </c>
    </row>
    <row r="10" spans="1:5" ht="16.5">
      <c r="A10" s="8" t="s">
        <v>168</v>
      </c>
      <c r="B10" s="61" t="s">
        <v>461</v>
      </c>
      <c r="C10" s="152"/>
      <c r="D10" s="152"/>
      <c r="E10" s="152"/>
    </row>
    <row r="11" spans="1:5" s="12" customFormat="1" ht="19.5" customHeight="1">
      <c r="A11" s="233">
        <v>1</v>
      </c>
      <c r="B11" s="150" t="s">
        <v>369</v>
      </c>
      <c r="C11" s="148" t="s">
        <v>631</v>
      </c>
      <c r="D11" s="197">
        <v>700</v>
      </c>
      <c r="E11" s="150"/>
    </row>
    <row r="12" spans="1:5" s="12" customFormat="1" ht="19.5" customHeight="1">
      <c r="A12" s="234"/>
      <c r="B12" s="150" t="s">
        <v>368</v>
      </c>
      <c r="C12" s="148" t="s">
        <v>13</v>
      </c>
      <c r="D12" s="197">
        <v>7000</v>
      </c>
      <c r="E12" s="150"/>
    </row>
    <row r="13" spans="1:5" s="12" customFormat="1" ht="19.5" customHeight="1">
      <c r="A13" s="148">
        <v>2</v>
      </c>
      <c r="B13" s="150" t="s">
        <v>475</v>
      </c>
      <c r="C13" s="148" t="s">
        <v>627</v>
      </c>
      <c r="D13" s="198">
        <v>1.5</v>
      </c>
      <c r="E13" s="150"/>
    </row>
    <row r="14" spans="1:5" s="12" customFormat="1" ht="19.5" customHeight="1">
      <c r="A14" s="148">
        <v>3</v>
      </c>
      <c r="B14" s="21" t="s">
        <v>468</v>
      </c>
      <c r="C14" s="148" t="s">
        <v>626</v>
      </c>
      <c r="D14" s="148">
        <v>250</v>
      </c>
      <c r="E14" s="150"/>
    </row>
    <row r="15" spans="1:5" s="12" customFormat="1" ht="19.5" customHeight="1">
      <c r="A15" s="148">
        <v>4</v>
      </c>
      <c r="B15" s="21" t="s">
        <v>469</v>
      </c>
      <c r="C15" s="148" t="s">
        <v>626</v>
      </c>
      <c r="D15" s="148">
        <v>550</v>
      </c>
      <c r="E15" s="150"/>
    </row>
    <row r="16" spans="1:5" s="12" customFormat="1" ht="19.5" customHeight="1">
      <c r="A16" s="148">
        <v>5</v>
      </c>
      <c r="B16" s="87" t="s">
        <v>470</v>
      </c>
      <c r="C16" s="148" t="s">
        <v>626</v>
      </c>
      <c r="D16" s="148">
        <v>170</v>
      </c>
      <c r="E16" s="150"/>
    </row>
    <row r="17" spans="1:5" s="12" customFormat="1" ht="19.5" customHeight="1">
      <c r="A17" s="148">
        <v>6</v>
      </c>
      <c r="B17" s="150" t="s">
        <v>6</v>
      </c>
      <c r="C17" s="148"/>
      <c r="D17" s="148"/>
      <c r="E17" s="150"/>
    </row>
    <row r="18" spans="1:5" s="12" customFormat="1" ht="19.5" customHeight="1">
      <c r="A18" s="148" t="s">
        <v>14</v>
      </c>
      <c r="B18" s="150" t="s">
        <v>32</v>
      </c>
      <c r="C18" s="155" t="s">
        <v>628</v>
      </c>
      <c r="D18" s="148">
        <v>2</v>
      </c>
      <c r="E18" s="150"/>
    </row>
    <row r="19" spans="1:5" s="12" customFormat="1" ht="19.5" customHeight="1">
      <c r="A19" s="148" t="s">
        <v>14</v>
      </c>
      <c r="B19" s="150" t="s">
        <v>33</v>
      </c>
      <c r="C19" s="155" t="s">
        <v>628</v>
      </c>
      <c r="D19" s="148">
        <v>2</v>
      </c>
      <c r="E19" s="150"/>
    </row>
    <row r="20" spans="1:5" s="12" customFormat="1" ht="19.5" customHeight="1">
      <c r="A20" s="148">
        <v>7</v>
      </c>
      <c r="B20" s="199" t="s">
        <v>342</v>
      </c>
      <c r="C20" s="148" t="s">
        <v>343</v>
      </c>
      <c r="D20" s="148">
        <v>25</v>
      </c>
      <c r="E20" s="150"/>
    </row>
    <row r="21" spans="1:5" s="12" customFormat="1" ht="19.5" customHeight="1">
      <c r="A21" s="152" t="s">
        <v>170</v>
      </c>
      <c r="B21" s="186" t="s">
        <v>458</v>
      </c>
      <c r="C21" s="148"/>
      <c r="D21" s="148"/>
      <c r="E21" s="150"/>
    </row>
    <row r="22" spans="1:5" s="12" customFormat="1" ht="19.5" customHeight="1">
      <c r="A22" s="155">
        <v>1</v>
      </c>
      <c r="B22" s="150" t="s">
        <v>7</v>
      </c>
      <c r="C22" s="155"/>
      <c r="D22" s="155"/>
      <c r="E22" s="148"/>
    </row>
    <row r="23" spans="1:5" s="12" customFormat="1" ht="19.5" customHeight="1">
      <c r="A23" s="147" t="s">
        <v>14</v>
      </c>
      <c r="B23" s="142" t="s">
        <v>459</v>
      </c>
      <c r="C23" s="141" t="s">
        <v>8</v>
      </c>
      <c r="D23" s="148">
        <v>22</v>
      </c>
      <c r="E23" s="148"/>
    </row>
    <row r="24" spans="1:5" s="12" customFormat="1" ht="19.5" customHeight="1">
      <c r="A24" s="147" t="s">
        <v>14</v>
      </c>
      <c r="B24" s="142" t="s">
        <v>460</v>
      </c>
      <c r="C24" s="141"/>
      <c r="D24" s="148"/>
      <c r="E24" s="148"/>
    </row>
    <row r="25" spans="1:5" s="12" customFormat="1" ht="19.5" customHeight="1">
      <c r="A25" s="149" t="s">
        <v>359</v>
      </c>
      <c r="B25" s="150" t="s">
        <v>577</v>
      </c>
      <c r="C25" s="28" t="s">
        <v>637</v>
      </c>
      <c r="D25" s="148">
        <v>0.4</v>
      </c>
      <c r="E25" s="148"/>
    </row>
    <row r="26" spans="1:5" s="12" customFormat="1" ht="19.5" customHeight="1">
      <c r="A26" s="149" t="s">
        <v>359</v>
      </c>
      <c r="B26" s="150" t="s">
        <v>578</v>
      </c>
      <c r="C26" s="28" t="s">
        <v>637</v>
      </c>
      <c r="D26" s="148">
        <v>1</v>
      </c>
      <c r="E26" s="148"/>
    </row>
    <row r="27" spans="1:5" s="12" customFormat="1" ht="19.5" customHeight="1">
      <c r="A27" s="148">
        <v>2</v>
      </c>
      <c r="B27" s="150" t="s">
        <v>462</v>
      </c>
      <c r="C27" s="148" t="s">
        <v>8</v>
      </c>
      <c r="D27" s="148">
        <v>12</v>
      </c>
      <c r="E27" s="148"/>
    </row>
    <row r="28" spans="1:5" s="12" customFormat="1" ht="19.5" customHeight="1">
      <c r="A28" s="148">
        <v>3</v>
      </c>
      <c r="B28" s="150" t="s">
        <v>18</v>
      </c>
      <c r="C28" s="148" t="s">
        <v>8</v>
      </c>
      <c r="D28" s="148">
        <v>14</v>
      </c>
      <c r="E28" s="148"/>
    </row>
    <row r="29" spans="1:5" s="12" customFormat="1" ht="19.5" customHeight="1">
      <c r="A29" s="148">
        <v>4</v>
      </c>
      <c r="B29" s="150" t="s">
        <v>9</v>
      </c>
      <c r="C29" s="148" t="s">
        <v>8</v>
      </c>
      <c r="D29" s="148"/>
      <c r="E29" s="148"/>
    </row>
    <row r="30" spans="1:5" s="12" customFormat="1" ht="19.5" customHeight="1">
      <c r="A30" s="148" t="s">
        <v>14</v>
      </c>
      <c r="B30" s="150" t="s">
        <v>184</v>
      </c>
      <c r="C30" s="148" t="s">
        <v>8</v>
      </c>
      <c r="D30" s="148">
        <v>2</v>
      </c>
      <c r="E30" s="148"/>
    </row>
    <row r="31" spans="1:5" s="12" customFormat="1" ht="19.5" customHeight="1">
      <c r="A31" s="148" t="s">
        <v>14</v>
      </c>
      <c r="B31" s="150" t="s">
        <v>16</v>
      </c>
      <c r="C31" s="148" t="s">
        <v>8</v>
      </c>
      <c r="D31" s="148">
        <v>12</v>
      </c>
      <c r="E31" s="148" t="s">
        <v>141</v>
      </c>
    </row>
    <row r="32" spans="1:5" s="12" customFormat="1" ht="19.5" customHeight="1">
      <c r="A32" s="148" t="s">
        <v>14</v>
      </c>
      <c r="B32" s="150" t="s">
        <v>71</v>
      </c>
      <c r="C32" s="148" t="s">
        <v>8</v>
      </c>
      <c r="D32" s="148">
        <v>60</v>
      </c>
      <c r="E32" s="148"/>
    </row>
    <row r="33" spans="1:5" s="12" customFormat="1" ht="19.5" customHeight="1">
      <c r="A33" s="148" t="s">
        <v>14</v>
      </c>
      <c r="B33" s="150" t="s">
        <v>589</v>
      </c>
      <c r="C33" s="148" t="s">
        <v>8</v>
      </c>
      <c r="D33" s="148">
        <v>20</v>
      </c>
      <c r="E33" s="148"/>
    </row>
    <row r="34" spans="1:5" s="12" customFormat="1" ht="19.5" customHeight="1">
      <c r="A34" s="148" t="s">
        <v>14</v>
      </c>
      <c r="B34" s="150" t="s">
        <v>72</v>
      </c>
      <c r="C34" s="148" t="s">
        <v>8</v>
      </c>
      <c r="D34" s="148">
        <v>10</v>
      </c>
      <c r="E34" s="148" t="s">
        <v>178</v>
      </c>
    </row>
    <row r="35" spans="1:5" s="12" customFormat="1" ht="19.5" customHeight="1">
      <c r="A35" s="148">
        <v>5</v>
      </c>
      <c r="B35" s="150" t="s">
        <v>11</v>
      </c>
      <c r="C35" s="148" t="s">
        <v>8</v>
      </c>
      <c r="D35" s="148">
        <v>25</v>
      </c>
      <c r="E35" s="148"/>
    </row>
    <row r="36" spans="1:5" s="12" customFormat="1" ht="19.5" customHeight="1">
      <c r="A36" s="148">
        <v>6</v>
      </c>
      <c r="B36" s="150" t="s">
        <v>60</v>
      </c>
      <c r="C36" s="148"/>
      <c r="D36" s="148"/>
      <c r="E36" s="148"/>
    </row>
    <row r="37" spans="1:5" s="12" customFormat="1" ht="19.5" customHeight="1">
      <c r="A37" s="148" t="s">
        <v>14</v>
      </c>
      <c r="B37" s="150" t="s">
        <v>61</v>
      </c>
      <c r="C37" s="141" t="s">
        <v>629</v>
      </c>
      <c r="D37" s="148">
        <v>2.47</v>
      </c>
      <c r="E37" s="148"/>
    </row>
    <row r="38" spans="1:5" s="12" customFormat="1" ht="19.5" customHeight="1">
      <c r="A38" s="148" t="s">
        <v>14</v>
      </c>
      <c r="B38" s="150" t="s">
        <v>62</v>
      </c>
      <c r="C38" s="141" t="s">
        <v>629</v>
      </c>
      <c r="D38" s="148">
        <v>25</v>
      </c>
      <c r="E38" s="148"/>
    </row>
  </sheetData>
  <mergeCells count="3">
    <mergeCell ref="A1:E1"/>
    <mergeCell ref="A2:E2"/>
    <mergeCell ref="A11:A12"/>
  </mergeCells>
  <printOptions/>
  <pageMargins left="0.5" right="0.28" top="0.55" bottom="0.27" header="0.5" footer="0.2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140625" defaultRowHeight="12.75"/>
  <cols>
    <col min="1" max="1" width="9.7109375" style="1" customWidth="1"/>
    <col min="2" max="2" width="39.00390625" style="1" customWidth="1"/>
    <col min="3" max="3" width="13.57421875" style="1" customWidth="1"/>
    <col min="4" max="4" width="15.57421875" style="1" customWidth="1"/>
    <col min="5" max="5" width="22.140625" style="1" customWidth="1"/>
    <col min="6" max="16384" width="9.140625" style="1" customWidth="1"/>
  </cols>
  <sheetData>
    <row r="1" spans="1:5" ht="18" customHeight="1">
      <c r="A1" s="231" t="s">
        <v>672</v>
      </c>
      <c r="B1" s="231"/>
      <c r="C1" s="231"/>
      <c r="D1" s="231"/>
      <c r="E1" s="231"/>
    </row>
    <row r="2" spans="1:5" ht="16.5">
      <c r="A2" s="230" t="s">
        <v>657</v>
      </c>
      <c r="B2" s="230"/>
      <c r="C2" s="230"/>
      <c r="D2" s="230"/>
      <c r="E2" s="230"/>
    </row>
    <row r="3" spans="1:5" ht="16.5">
      <c r="A3" s="2"/>
      <c r="B3" s="2"/>
      <c r="C3" s="2"/>
      <c r="D3" s="2"/>
      <c r="E3" s="2"/>
    </row>
    <row r="4" spans="1:5" ht="16.5">
      <c r="A4" s="2"/>
      <c r="B4" s="3" t="s">
        <v>380</v>
      </c>
      <c r="C4" s="2"/>
      <c r="D4" s="2"/>
      <c r="E4" s="2"/>
    </row>
    <row r="5" spans="1:5" ht="16.5">
      <c r="A5" s="2"/>
      <c r="B5" s="3" t="s">
        <v>382</v>
      </c>
      <c r="C5" s="2"/>
      <c r="D5" s="2"/>
      <c r="E5" s="2"/>
    </row>
    <row r="6" spans="1:5" ht="16.5">
      <c r="A6" s="2"/>
      <c r="B6" s="3" t="s">
        <v>592</v>
      </c>
      <c r="C6" s="2"/>
      <c r="D6" s="2"/>
      <c r="E6" s="2"/>
    </row>
    <row r="7" spans="1:5" ht="16.5">
      <c r="A7" s="2"/>
      <c r="B7" s="3" t="s">
        <v>383</v>
      </c>
      <c r="C7" s="2"/>
      <c r="D7" s="2"/>
      <c r="E7" s="2"/>
    </row>
    <row r="8" s="74" customFormat="1" ht="12.75" customHeight="1">
      <c r="A8" s="3"/>
    </row>
    <row r="9" spans="1:5" s="6" customFormat="1" ht="31.5" customHeight="1">
      <c r="A9" s="8" t="s">
        <v>117</v>
      </c>
      <c r="B9" s="152" t="s">
        <v>0</v>
      </c>
      <c r="C9" s="152" t="s">
        <v>1</v>
      </c>
      <c r="D9" s="152" t="s">
        <v>44</v>
      </c>
      <c r="E9" s="152" t="s">
        <v>2</v>
      </c>
    </row>
    <row r="10" spans="1:5" s="6" customFormat="1" ht="16.5">
      <c r="A10" s="8" t="s">
        <v>168</v>
      </c>
      <c r="B10" s="61" t="s">
        <v>461</v>
      </c>
      <c r="C10" s="152"/>
      <c r="D10" s="152"/>
      <c r="E10" s="152"/>
    </row>
    <row r="11" spans="1:5" ht="19.5" customHeight="1">
      <c r="A11" s="233">
        <v>1</v>
      </c>
      <c r="B11" s="150" t="s">
        <v>369</v>
      </c>
      <c r="C11" s="148" t="s">
        <v>631</v>
      </c>
      <c r="D11" s="75">
        <v>700</v>
      </c>
      <c r="E11" s="155"/>
    </row>
    <row r="12" spans="1:5" ht="19.5" customHeight="1">
      <c r="A12" s="234"/>
      <c r="B12" s="150" t="s">
        <v>368</v>
      </c>
      <c r="C12" s="148" t="s">
        <v>13</v>
      </c>
      <c r="D12" s="75">
        <v>28000</v>
      </c>
      <c r="E12" s="155"/>
    </row>
    <row r="13" spans="1:5" ht="19.5" customHeight="1">
      <c r="A13" s="155">
        <v>2</v>
      </c>
      <c r="B13" s="158" t="s">
        <v>475</v>
      </c>
      <c r="C13" s="148" t="s">
        <v>627</v>
      </c>
      <c r="D13" s="194">
        <v>2</v>
      </c>
      <c r="E13" s="158"/>
    </row>
    <row r="14" spans="1:5" ht="19.5" customHeight="1">
      <c r="A14" s="155">
        <v>3</v>
      </c>
      <c r="B14" s="21" t="s">
        <v>468</v>
      </c>
      <c r="C14" s="155" t="s">
        <v>626</v>
      </c>
      <c r="D14" s="50">
        <v>250</v>
      </c>
      <c r="E14" s="158"/>
    </row>
    <row r="15" spans="1:5" ht="19.5" customHeight="1">
      <c r="A15" s="155">
        <v>4</v>
      </c>
      <c r="B15" s="21" t="s">
        <v>469</v>
      </c>
      <c r="C15" s="155" t="s">
        <v>626</v>
      </c>
      <c r="D15" s="155">
        <v>450</v>
      </c>
      <c r="E15" s="158"/>
    </row>
    <row r="16" spans="1:5" ht="19.5" customHeight="1">
      <c r="A16" s="155">
        <v>5</v>
      </c>
      <c r="B16" s="87" t="s">
        <v>470</v>
      </c>
      <c r="C16" s="155" t="s">
        <v>626</v>
      </c>
      <c r="D16" s="155">
        <v>300</v>
      </c>
      <c r="E16" s="158"/>
    </row>
    <row r="17" spans="1:5" ht="19.5" customHeight="1">
      <c r="A17" s="155">
        <v>6</v>
      </c>
      <c r="B17" s="158" t="s">
        <v>5</v>
      </c>
      <c r="C17" s="155" t="s">
        <v>626</v>
      </c>
      <c r="D17" s="155">
        <v>500</v>
      </c>
      <c r="E17" s="158"/>
    </row>
    <row r="18" spans="1:5" ht="19.5" customHeight="1">
      <c r="A18" s="155">
        <v>7</v>
      </c>
      <c r="B18" s="158" t="s">
        <v>6</v>
      </c>
      <c r="C18" s="155"/>
      <c r="D18" s="155"/>
      <c r="E18" s="158"/>
    </row>
    <row r="19" spans="1:5" ht="19.5" customHeight="1">
      <c r="A19" s="155" t="s">
        <v>14</v>
      </c>
      <c r="B19" s="158" t="s">
        <v>32</v>
      </c>
      <c r="C19" s="155" t="s">
        <v>628</v>
      </c>
      <c r="D19" s="155">
        <v>2</v>
      </c>
      <c r="E19" s="158"/>
    </row>
    <row r="20" spans="1:5" ht="19.5" customHeight="1">
      <c r="A20" s="155" t="s">
        <v>14</v>
      </c>
      <c r="B20" s="158" t="s">
        <v>33</v>
      </c>
      <c r="C20" s="155" t="s">
        <v>628</v>
      </c>
      <c r="D20" s="155">
        <v>2</v>
      </c>
      <c r="E20" s="158"/>
    </row>
    <row r="21" spans="1:5" s="23" customFormat="1" ht="16.5">
      <c r="A21" s="152" t="s">
        <v>170</v>
      </c>
      <c r="B21" s="186" t="s">
        <v>458</v>
      </c>
      <c r="C21" s="152"/>
      <c r="D21" s="152"/>
      <c r="E21" s="152"/>
    </row>
    <row r="22" spans="1:5" ht="19.5" customHeight="1">
      <c r="A22" s="155">
        <v>1</v>
      </c>
      <c r="B22" s="150" t="s">
        <v>7</v>
      </c>
      <c r="C22" s="155"/>
      <c r="D22" s="155"/>
      <c r="E22" s="158"/>
    </row>
    <row r="23" spans="1:5" ht="19.5" customHeight="1">
      <c r="A23" s="147" t="s">
        <v>14</v>
      </c>
      <c r="B23" s="142" t="s">
        <v>459</v>
      </c>
      <c r="C23" s="141" t="s">
        <v>8</v>
      </c>
      <c r="D23" s="148">
        <v>27</v>
      </c>
      <c r="E23" s="158"/>
    </row>
    <row r="24" spans="1:5" ht="19.5" customHeight="1">
      <c r="A24" s="147" t="s">
        <v>14</v>
      </c>
      <c r="B24" s="142" t="s">
        <v>460</v>
      </c>
      <c r="C24" s="141"/>
      <c r="D24" s="148"/>
      <c r="E24" s="158"/>
    </row>
    <row r="25" spans="1:5" ht="19.5" customHeight="1">
      <c r="A25" s="149" t="s">
        <v>359</v>
      </c>
      <c r="B25" s="150" t="s">
        <v>577</v>
      </c>
      <c r="C25" s="28" t="s">
        <v>637</v>
      </c>
      <c r="D25" s="148">
        <v>0.4</v>
      </c>
      <c r="E25" s="158"/>
    </row>
    <row r="26" spans="1:5" ht="19.5" customHeight="1">
      <c r="A26" s="149" t="s">
        <v>359</v>
      </c>
      <c r="B26" s="150" t="s">
        <v>578</v>
      </c>
      <c r="C26" s="28" t="s">
        <v>637</v>
      </c>
      <c r="D26" s="148">
        <v>1</v>
      </c>
      <c r="E26" s="158"/>
    </row>
    <row r="27" spans="1:5" ht="19.5" customHeight="1">
      <c r="A27" s="155">
        <v>2</v>
      </c>
      <c r="B27" s="150" t="s">
        <v>462</v>
      </c>
      <c r="C27" s="155" t="s">
        <v>8</v>
      </c>
      <c r="D27" s="155">
        <v>21</v>
      </c>
      <c r="E27" s="158"/>
    </row>
    <row r="28" spans="1:5" ht="19.5" customHeight="1">
      <c r="A28" s="155">
        <v>3</v>
      </c>
      <c r="B28" s="150" t="s">
        <v>18</v>
      </c>
      <c r="C28" s="155" t="s">
        <v>8</v>
      </c>
      <c r="D28" s="155">
        <v>21</v>
      </c>
      <c r="E28" s="158"/>
    </row>
    <row r="29" spans="1:5" ht="19.5" customHeight="1">
      <c r="A29" s="155">
        <v>4</v>
      </c>
      <c r="B29" s="150" t="s">
        <v>463</v>
      </c>
      <c r="C29" s="155" t="s">
        <v>8</v>
      </c>
      <c r="D29" s="155">
        <v>20</v>
      </c>
      <c r="E29" s="158"/>
    </row>
    <row r="30" spans="1:5" ht="19.5" customHeight="1">
      <c r="A30" s="155">
        <v>5</v>
      </c>
      <c r="B30" s="158" t="s">
        <v>9</v>
      </c>
      <c r="C30" s="155" t="s">
        <v>8</v>
      </c>
      <c r="D30" s="155"/>
      <c r="E30" s="158"/>
    </row>
    <row r="31" spans="1:5" ht="19.5" customHeight="1">
      <c r="A31" s="155" t="s">
        <v>14</v>
      </c>
      <c r="B31" s="158" t="s">
        <v>16</v>
      </c>
      <c r="C31" s="155" t="s">
        <v>8</v>
      </c>
      <c r="D31" s="155">
        <v>15</v>
      </c>
      <c r="E31" s="155" t="s">
        <v>185</v>
      </c>
    </row>
    <row r="32" spans="1:5" ht="19.5" customHeight="1">
      <c r="A32" s="155" t="s">
        <v>14</v>
      </c>
      <c r="B32" s="158" t="s">
        <v>71</v>
      </c>
      <c r="C32" s="155" t="s">
        <v>8</v>
      </c>
      <c r="D32" s="155">
        <v>45</v>
      </c>
      <c r="E32" s="155" t="s">
        <v>167</v>
      </c>
    </row>
    <row r="33" spans="1:5" ht="19.5" customHeight="1">
      <c r="A33" s="155" t="s">
        <v>14</v>
      </c>
      <c r="B33" s="158" t="s">
        <v>72</v>
      </c>
      <c r="C33" s="155" t="s">
        <v>8</v>
      </c>
      <c r="D33" s="155">
        <v>9</v>
      </c>
      <c r="E33" s="155" t="s">
        <v>141</v>
      </c>
    </row>
    <row r="34" spans="1:5" ht="19.5" customHeight="1">
      <c r="A34" s="155">
        <v>6</v>
      </c>
      <c r="B34" s="158" t="s">
        <v>11</v>
      </c>
      <c r="C34" s="155" t="s">
        <v>8</v>
      </c>
      <c r="D34" s="155">
        <v>25</v>
      </c>
      <c r="E34" s="158"/>
    </row>
    <row r="35" spans="1:5" ht="19.5" customHeight="1">
      <c r="A35" s="155">
        <v>7</v>
      </c>
      <c r="B35" s="158" t="s">
        <v>70</v>
      </c>
      <c r="C35" s="155"/>
      <c r="D35" s="155"/>
      <c r="E35" s="158"/>
    </row>
    <row r="36" spans="1:5" ht="19.5" customHeight="1">
      <c r="A36" s="155" t="s">
        <v>14</v>
      </c>
      <c r="B36" s="158" t="s">
        <v>61</v>
      </c>
      <c r="C36" s="141" t="s">
        <v>629</v>
      </c>
      <c r="D36" s="155">
        <v>3.5</v>
      </c>
      <c r="E36" s="158"/>
    </row>
    <row r="37" spans="1:5" ht="19.5" customHeight="1">
      <c r="A37" s="155" t="s">
        <v>14</v>
      </c>
      <c r="B37" s="158" t="s">
        <v>62</v>
      </c>
      <c r="C37" s="141" t="s">
        <v>629</v>
      </c>
      <c r="D37" s="155">
        <v>35</v>
      </c>
      <c r="E37" s="158"/>
    </row>
  </sheetData>
  <mergeCells count="3">
    <mergeCell ref="A1:E1"/>
    <mergeCell ref="A2:E2"/>
    <mergeCell ref="A11:A12"/>
  </mergeCells>
  <printOptions/>
  <pageMargins left="0.32" right="0.22" top="0.46" bottom="0.53" header="0.43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E9" sqref="E9"/>
    </sheetView>
  </sheetViews>
  <sheetFormatPr defaultColWidth="9.140625" defaultRowHeight="12.75"/>
  <cols>
    <col min="1" max="1" width="7.57421875" style="7" customWidth="1"/>
    <col min="2" max="2" width="25.140625" style="7" customWidth="1"/>
    <col min="3" max="3" width="9.7109375" style="7" customWidth="1"/>
    <col min="4" max="4" width="15.140625" style="7" customWidth="1"/>
    <col min="5" max="5" width="44.140625" style="40" customWidth="1"/>
    <col min="6" max="16384" width="9.140625" style="7" customWidth="1"/>
  </cols>
  <sheetData>
    <row r="1" spans="1:5" s="1" customFormat="1" ht="16.5">
      <c r="A1" s="231" t="s">
        <v>673</v>
      </c>
      <c r="B1" s="231"/>
      <c r="C1" s="231"/>
      <c r="D1" s="231"/>
      <c r="E1" s="231"/>
    </row>
    <row r="2" spans="1:5" s="1" customFormat="1" ht="16.5">
      <c r="A2" s="230" t="s">
        <v>657</v>
      </c>
      <c r="B2" s="230"/>
      <c r="C2" s="230"/>
      <c r="D2" s="230"/>
      <c r="E2" s="230"/>
    </row>
    <row r="3" spans="1:5" s="1" customFormat="1" ht="16.5">
      <c r="A3" s="2"/>
      <c r="B3" s="2"/>
      <c r="C3" s="2"/>
      <c r="D3" s="2"/>
      <c r="E3" s="2"/>
    </row>
    <row r="4" spans="1:5" s="1" customFormat="1" ht="16.5">
      <c r="A4" s="2"/>
      <c r="B4" s="3" t="s">
        <v>408</v>
      </c>
      <c r="C4" s="2"/>
      <c r="D4" s="2"/>
      <c r="E4" s="2"/>
    </row>
    <row r="5" spans="1:5" s="1" customFormat="1" ht="16.5">
      <c r="A5" s="2"/>
      <c r="B5" s="3" t="s">
        <v>425</v>
      </c>
      <c r="C5" s="2"/>
      <c r="D5" s="2"/>
      <c r="E5" s="2"/>
    </row>
    <row r="6" spans="1:5" s="1" customFormat="1" ht="16.5">
      <c r="A6" s="2"/>
      <c r="B6" s="3" t="s">
        <v>424</v>
      </c>
      <c r="C6" s="2"/>
      <c r="D6" s="2"/>
      <c r="E6" s="2"/>
    </row>
    <row r="7" spans="1:5" s="1" customFormat="1" ht="16.5">
      <c r="A7" s="2"/>
      <c r="B7" s="3" t="s">
        <v>426</v>
      </c>
      <c r="C7" s="2"/>
      <c r="D7" s="2"/>
      <c r="E7" s="2"/>
    </row>
    <row r="8" spans="1:5" s="1" customFormat="1" ht="16.5">
      <c r="A8" s="3"/>
      <c r="E8" s="29"/>
    </row>
    <row r="9" spans="1:5" s="1" customFormat="1" ht="30.75" customHeight="1">
      <c r="A9" s="183" t="s">
        <v>10</v>
      </c>
      <c r="B9" s="183" t="s">
        <v>0</v>
      </c>
      <c r="C9" s="152" t="s">
        <v>1</v>
      </c>
      <c r="D9" s="8" t="s">
        <v>44</v>
      </c>
      <c r="E9" s="152" t="s">
        <v>2</v>
      </c>
    </row>
    <row r="10" spans="1:5" s="1" customFormat="1" ht="16.5">
      <c r="A10" s="183" t="s">
        <v>168</v>
      </c>
      <c r="B10" s="189" t="s">
        <v>457</v>
      </c>
      <c r="C10" s="152"/>
      <c r="D10" s="57"/>
      <c r="E10" s="152"/>
    </row>
    <row r="11" spans="1:5" s="1" customFormat="1" ht="19.5" customHeight="1">
      <c r="A11" s="155">
        <v>1</v>
      </c>
      <c r="B11" s="158" t="s">
        <v>333</v>
      </c>
      <c r="C11" s="155" t="s">
        <v>334</v>
      </c>
      <c r="D11" s="194">
        <v>250000</v>
      </c>
      <c r="E11" s="155"/>
    </row>
    <row r="12" spans="1:5" s="1" customFormat="1" ht="19.5" customHeight="1">
      <c r="A12" s="155">
        <v>2</v>
      </c>
      <c r="B12" s="21" t="s">
        <v>468</v>
      </c>
      <c r="C12" s="155" t="s">
        <v>626</v>
      </c>
      <c r="D12" s="155">
        <v>100</v>
      </c>
      <c r="E12" s="155"/>
    </row>
    <row r="13" spans="1:5" s="1" customFormat="1" ht="19.5" customHeight="1">
      <c r="A13" s="155">
        <v>3</v>
      </c>
      <c r="B13" s="21" t="s">
        <v>469</v>
      </c>
      <c r="C13" s="155" t="s">
        <v>626</v>
      </c>
      <c r="D13" s="155">
        <v>350</v>
      </c>
      <c r="E13" s="155"/>
    </row>
    <row r="14" spans="1:5" s="1" customFormat="1" ht="19.5" customHeight="1">
      <c r="A14" s="155">
        <v>4</v>
      </c>
      <c r="B14" s="87" t="s">
        <v>470</v>
      </c>
      <c r="C14" s="155" t="s">
        <v>626</v>
      </c>
      <c r="D14" s="155">
        <v>200</v>
      </c>
      <c r="E14" s="155"/>
    </row>
    <row r="15" spans="1:5" s="1" customFormat="1" ht="19.5" customHeight="1">
      <c r="A15" s="155">
        <v>5</v>
      </c>
      <c r="B15" s="158" t="s">
        <v>5</v>
      </c>
      <c r="C15" s="155" t="s">
        <v>626</v>
      </c>
      <c r="D15" s="194">
        <v>1250</v>
      </c>
      <c r="E15" s="155"/>
    </row>
    <row r="16" spans="1:5" s="1" customFormat="1" ht="19.5" customHeight="1">
      <c r="A16" s="155">
        <v>6</v>
      </c>
      <c r="B16" s="158" t="s">
        <v>335</v>
      </c>
      <c r="C16" s="155" t="s">
        <v>632</v>
      </c>
      <c r="D16" s="155">
        <v>5</v>
      </c>
      <c r="E16" s="155"/>
    </row>
    <row r="17" spans="1:5" s="1" customFormat="1" ht="19.5" customHeight="1">
      <c r="A17" s="155">
        <v>7</v>
      </c>
      <c r="B17" s="158" t="s">
        <v>361</v>
      </c>
      <c r="C17" s="155" t="s">
        <v>627</v>
      </c>
      <c r="D17" s="194">
        <v>25</v>
      </c>
      <c r="E17" s="155" t="s">
        <v>588</v>
      </c>
    </row>
    <row r="18" spans="1:5" s="1" customFormat="1" ht="19.5" customHeight="1">
      <c r="A18" s="155">
        <v>8</v>
      </c>
      <c r="B18" s="158" t="s">
        <v>6</v>
      </c>
      <c r="C18" s="155" t="s">
        <v>628</v>
      </c>
      <c r="D18" s="155">
        <v>2</v>
      </c>
      <c r="E18" s="155"/>
    </row>
    <row r="19" spans="1:5" s="1" customFormat="1" ht="19.5" customHeight="1">
      <c r="A19" s="183" t="s">
        <v>170</v>
      </c>
      <c r="B19" s="189" t="s">
        <v>458</v>
      </c>
      <c r="C19" s="183"/>
      <c r="D19" s="195"/>
      <c r="E19" s="183"/>
    </row>
    <row r="20" spans="1:5" s="1" customFormat="1" ht="19.5" customHeight="1">
      <c r="A20" s="155">
        <v>1</v>
      </c>
      <c r="B20" s="150" t="s">
        <v>7</v>
      </c>
      <c r="C20" s="155"/>
      <c r="D20" s="155"/>
      <c r="E20" s="196"/>
    </row>
    <row r="21" spans="1:5" s="1" customFormat="1" ht="19.5" customHeight="1">
      <c r="A21" s="147" t="s">
        <v>14</v>
      </c>
      <c r="B21" s="142" t="s">
        <v>459</v>
      </c>
      <c r="C21" s="141" t="s">
        <v>8</v>
      </c>
      <c r="D21" s="148">
        <v>35</v>
      </c>
      <c r="E21" s="196"/>
    </row>
    <row r="22" spans="1:5" s="1" customFormat="1" ht="19.5" customHeight="1">
      <c r="A22" s="147" t="s">
        <v>14</v>
      </c>
      <c r="B22" s="142" t="s">
        <v>460</v>
      </c>
      <c r="C22" s="141"/>
      <c r="D22" s="148"/>
      <c r="E22" s="196"/>
    </row>
    <row r="23" spans="1:5" s="1" customFormat="1" ht="19.5" customHeight="1">
      <c r="A23" s="149" t="s">
        <v>359</v>
      </c>
      <c r="B23" s="150" t="s">
        <v>577</v>
      </c>
      <c r="C23" s="28" t="s">
        <v>637</v>
      </c>
      <c r="D23" s="148">
        <v>0.4</v>
      </c>
      <c r="E23" s="196"/>
    </row>
    <row r="24" spans="1:5" s="1" customFormat="1" ht="19.5" customHeight="1">
      <c r="A24" s="149" t="s">
        <v>359</v>
      </c>
      <c r="B24" s="150" t="s">
        <v>578</v>
      </c>
      <c r="C24" s="28" t="s">
        <v>637</v>
      </c>
      <c r="D24" s="148">
        <v>1</v>
      </c>
      <c r="E24" s="196"/>
    </row>
    <row r="25" spans="1:5" s="1" customFormat="1" ht="19.5" customHeight="1">
      <c r="A25" s="86">
        <v>2</v>
      </c>
      <c r="B25" s="87" t="s">
        <v>336</v>
      </c>
      <c r="C25" s="86" t="s">
        <v>8</v>
      </c>
      <c r="D25" s="86">
        <v>5</v>
      </c>
      <c r="E25" s="86"/>
    </row>
    <row r="26" spans="1:5" s="1" customFormat="1" ht="19.5" customHeight="1">
      <c r="A26" s="86">
        <v>4</v>
      </c>
      <c r="B26" s="87" t="s">
        <v>18</v>
      </c>
      <c r="C26" s="86" t="s">
        <v>8</v>
      </c>
      <c r="D26" s="86">
        <v>60</v>
      </c>
      <c r="E26" s="86"/>
    </row>
    <row r="27" spans="1:5" s="1" customFormat="1" ht="19.5" customHeight="1">
      <c r="A27" s="86">
        <v>5</v>
      </c>
      <c r="B27" s="87" t="s">
        <v>9</v>
      </c>
      <c r="C27" s="86" t="s">
        <v>8</v>
      </c>
      <c r="D27" s="86"/>
      <c r="E27" s="86"/>
    </row>
    <row r="28" spans="1:5" s="1" customFormat="1" ht="19.5" customHeight="1">
      <c r="A28" s="86" t="s">
        <v>317</v>
      </c>
      <c r="B28" s="87" t="s">
        <v>16</v>
      </c>
      <c r="C28" s="86" t="s">
        <v>8</v>
      </c>
      <c r="D28" s="86">
        <v>30</v>
      </c>
      <c r="E28" s="86"/>
    </row>
    <row r="29" spans="1:5" s="1" customFormat="1" ht="19.5" customHeight="1">
      <c r="A29" s="86" t="s">
        <v>317</v>
      </c>
      <c r="B29" s="87" t="s">
        <v>337</v>
      </c>
      <c r="C29" s="86" t="s">
        <v>8</v>
      </c>
      <c r="D29" s="86">
        <v>15</v>
      </c>
      <c r="E29" s="86"/>
    </row>
    <row r="30" spans="1:5" s="1" customFormat="1" ht="19.5" customHeight="1">
      <c r="A30" s="86" t="s">
        <v>317</v>
      </c>
      <c r="B30" s="87" t="s">
        <v>427</v>
      </c>
      <c r="C30" s="86" t="s">
        <v>8</v>
      </c>
      <c r="D30" s="86">
        <v>30</v>
      </c>
      <c r="E30" s="86"/>
    </row>
    <row r="31" spans="1:5" s="1" customFormat="1" ht="19.5" customHeight="1">
      <c r="A31" s="86" t="s">
        <v>317</v>
      </c>
      <c r="B31" s="87" t="s">
        <v>338</v>
      </c>
      <c r="C31" s="86" t="s">
        <v>8</v>
      </c>
      <c r="D31" s="86">
        <v>5</v>
      </c>
      <c r="E31" s="86"/>
    </row>
    <row r="32" spans="1:5" s="1" customFormat="1" ht="19.5" customHeight="1">
      <c r="A32" s="86" t="s">
        <v>317</v>
      </c>
      <c r="B32" s="87" t="s">
        <v>72</v>
      </c>
      <c r="C32" s="86" t="s">
        <v>8</v>
      </c>
      <c r="D32" s="86">
        <v>9</v>
      </c>
      <c r="E32" s="86"/>
    </row>
    <row r="33" spans="1:5" s="1" customFormat="1" ht="19.5" customHeight="1">
      <c r="A33" s="86">
        <v>6</v>
      </c>
      <c r="B33" s="87" t="s">
        <v>11</v>
      </c>
      <c r="C33" s="86" t="s">
        <v>8</v>
      </c>
      <c r="D33" s="86">
        <v>15</v>
      </c>
      <c r="E33" s="86" t="s">
        <v>409</v>
      </c>
    </row>
    <row r="34" spans="1:5" s="1" customFormat="1" ht="19.5" customHeight="1">
      <c r="A34" s="17">
        <v>7</v>
      </c>
      <c r="B34" s="87" t="s">
        <v>21</v>
      </c>
      <c r="C34" s="141" t="s">
        <v>629</v>
      </c>
      <c r="D34" s="86">
        <v>26.9</v>
      </c>
      <c r="E34" s="17"/>
    </row>
    <row r="35" spans="1:5" s="1" customFormat="1" ht="19.5" customHeight="1">
      <c r="A35" s="17">
        <v>8</v>
      </c>
      <c r="B35" s="87" t="s">
        <v>422</v>
      </c>
      <c r="C35" s="141" t="s">
        <v>629</v>
      </c>
      <c r="D35" s="86">
        <f>245000*0.05/1000</f>
        <v>12.25</v>
      </c>
      <c r="E35" s="86" t="s">
        <v>449</v>
      </c>
    </row>
  </sheetData>
  <mergeCells count="2">
    <mergeCell ref="A1:E1"/>
    <mergeCell ref="A2:E2"/>
  </mergeCells>
  <printOptions/>
  <pageMargins left="0.38" right="0.28" top="0.56" bottom="0.64" header="0.43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D5" sqref="D5"/>
    </sheetView>
  </sheetViews>
  <sheetFormatPr defaultColWidth="9.140625" defaultRowHeight="12.75"/>
  <cols>
    <col min="1" max="1" width="5.8515625" style="40" customWidth="1"/>
    <col min="2" max="2" width="40.7109375" style="7" customWidth="1"/>
    <col min="3" max="3" width="12.57421875" style="7" customWidth="1"/>
    <col min="4" max="4" width="11.57421875" style="7" customWidth="1"/>
    <col min="5" max="5" width="32.28125" style="40" customWidth="1"/>
    <col min="6" max="16384" width="9.140625" style="7" customWidth="1"/>
  </cols>
  <sheetData>
    <row r="1" spans="1:5" ht="16.5">
      <c r="A1" s="231" t="s">
        <v>674</v>
      </c>
      <c r="B1" s="231"/>
      <c r="C1" s="231"/>
      <c r="D1" s="231"/>
      <c r="E1" s="231"/>
    </row>
    <row r="2" spans="1:5" s="1" customFormat="1" ht="16.5">
      <c r="A2" s="230" t="s">
        <v>657</v>
      </c>
      <c r="B2" s="230"/>
      <c r="C2" s="230"/>
      <c r="D2" s="230"/>
      <c r="E2" s="230"/>
    </row>
    <row r="3" ht="16.5">
      <c r="A3" s="15"/>
    </row>
    <row r="4" spans="1:5" s="1" customFormat="1" ht="16.5">
      <c r="A4" s="15"/>
      <c r="B4" s="1" t="s">
        <v>372</v>
      </c>
      <c r="E4" s="29"/>
    </row>
    <row r="5" spans="1:5" s="1" customFormat="1" ht="16.5">
      <c r="A5" s="15"/>
      <c r="B5" s="1" t="s">
        <v>405</v>
      </c>
      <c r="E5" s="29"/>
    </row>
    <row r="6" spans="1:5" s="1" customFormat="1" ht="16.5">
      <c r="A6" s="15"/>
      <c r="B6" s="1" t="s">
        <v>406</v>
      </c>
      <c r="E6" s="29"/>
    </row>
    <row r="7" spans="1:5" s="1" customFormat="1" ht="16.5">
      <c r="A7" s="15"/>
      <c r="B7" s="1" t="s">
        <v>407</v>
      </c>
      <c r="E7" s="29"/>
    </row>
    <row r="8" ht="12" customHeight="1">
      <c r="A8" s="77"/>
    </row>
    <row r="9" spans="1:5" ht="34.5" customHeight="1">
      <c r="A9" s="9" t="s">
        <v>10</v>
      </c>
      <c r="B9" s="9" t="s">
        <v>0</v>
      </c>
      <c r="C9" s="9" t="s">
        <v>1</v>
      </c>
      <c r="D9" s="8" t="s">
        <v>44</v>
      </c>
      <c r="E9" s="9" t="s">
        <v>2</v>
      </c>
    </row>
    <row r="10" spans="1:5" ht="19.5" customHeight="1">
      <c r="A10" s="16" t="s">
        <v>168</v>
      </c>
      <c r="B10" s="91" t="s">
        <v>457</v>
      </c>
      <c r="C10" s="9"/>
      <c r="D10" s="57"/>
      <c r="E10" s="9"/>
    </row>
    <row r="11" spans="1:5" ht="19.5" customHeight="1">
      <c r="A11" s="31">
        <v>1</v>
      </c>
      <c r="B11" s="24" t="s">
        <v>309</v>
      </c>
      <c r="C11" s="31" t="s">
        <v>13</v>
      </c>
      <c r="D11" s="34">
        <f>50000*10</f>
        <v>500000</v>
      </c>
      <c r="E11" s="31"/>
    </row>
    <row r="12" spans="1:5" ht="19.5" customHeight="1">
      <c r="A12" s="31">
        <v>3</v>
      </c>
      <c r="B12" s="24" t="s">
        <v>310</v>
      </c>
      <c r="C12" s="31" t="s">
        <v>626</v>
      </c>
      <c r="D12" s="31">
        <f>8*10</f>
        <v>80</v>
      </c>
      <c r="E12" s="31"/>
    </row>
    <row r="13" spans="1:5" ht="19.5" customHeight="1">
      <c r="A13" s="31">
        <v>4</v>
      </c>
      <c r="B13" s="24" t="s">
        <v>311</v>
      </c>
      <c r="C13" s="31" t="s">
        <v>626</v>
      </c>
      <c r="D13" s="31">
        <f>21.24*10</f>
        <v>212.39999999999998</v>
      </c>
      <c r="E13" s="31"/>
    </row>
    <row r="14" spans="1:5" ht="19.5" customHeight="1">
      <c r="A14" s="31">
        <v>5</v>
      </c>
      <c r="B14" s="24" t="s">
        <v>312</v>
      </c>
      <c r="C14" s="31" t="s">
        <v>626</v>
      </c>
      <c r="D14" s="31">
        <f>16*10</f>
        <v>160</v>
      </c>
      <c r="E14" s="31"/>
    </row>
    <row r="15" spans="1:5" ht="19.5" customHeight="1">
      <c r="A15" s="31">
        <v>6</v>
      </c>
      <c r="B15" s="24" t="s">
        <v>350</v>
      </c>
      <c r="C15" s="31"/>
      <c r="D15" s="31"/>
      <c r="E15" s="31"/>
    </row>
    <row r="16" spans="1:5" ht="19.5" customHeight="1">
      <c r="A16" s="38" t="s">
        <v>14</v>
      </c>
      <c r="B16" s="24" t="s">
        <v>313</v>
      </c>
      <c r="C16" s="31" t="s">
        <v>12</v>
      </c>
      <c r="D16" s="34">
        <f>50000*10</f>
        <v>500000</v>
      </c>
      <c r="E16" s="31"/>
    </row>
    <row r="17" spans="1:5" ht="19.5" customHeight="1">
      <c r="A17" s="38" t="s">
        <v>14</v>
      </c>
      <c r="B17" s="79" t="s">
        <v>314</v>
      </c>
      <c r="C17" s="80" t="s">
        <v>12</v>
      </c>
      <c r="D17" s="81">
        <f>50000*10</f>
        <v>500000</v>
      </c>
      <c r="E17" s="80"/>
    </row>
    <row r="18" spans="1:5" ht="19.5" customHeight="1">
      <c r="A18" s="38" t="s">
        <v>14</v>
      </c>
      <c r="B18" s="18" t="s">
        <v>315</v>
      </c>
      <c r="C18" s="19" t="s">
        <v>12</v>
      </c>
      <c r="D18" s="20">
        <f>50000*10</f>
        <v>500000</v>
      </c>
      <c r="E18" s="19"/>
    </row>
    <row r="19" spans="1:5" ht="19.5" customHeight="1">
      <c r="A19" s="19">
        <v>7</v>
      </c>
      <c r="B19" s="18" t="s">
        <v>316</v>
      </c>
      <c r="C19" s="19"/>
      <c r="D19" s="20">
        <f>D20+D21+D22</f>
        <v>27100</v>
      </c>
      <c r="E19" s="19"/>
    </row>
    <row r="20" spans="1:5" ht="19.5" customHeight="1">
      <c r="A20" s="19" t="s">
        <v>317</v>
      </c>
      <c r="B20" s="18" t="s">
        <v>349</v>
      </c>
      <c r="C20" s="19" t="s">
        <v>626</v>
      </c>
      <c r="D20" s="20">
        <f>625*10</f>
        <v>6250</v>
      </c>
      <c r="E20" s="19" t="s">
        <v>351</v>
      </c>
    </row>
    <row r="21" spans="1:5" ht="19.5" customHeight="1">
      <c r="A21" s="19" t="s">
        <v>317</v>
      </c>
      <c r="B21" s="18" t="s">
        <v>318</v>
      </c>
      <c r="C21" s="19" t="s">
        <v>626</v>
      </c>
      <c r="D21" s="20">
        <f>835*10</f>
        <v>8350</v>
      </c>
      <c r="E21" s="19" t="s">
        <v>352</v>
      </c>
    </row>
    <row r="22" spans="1:5" ht="19.5" customHeight="1">
      <c r="A22" s="19" t="s">
        <v>317</v>
      </c>
      <c r="B22" s="18" t="s">
        <v>319</v>
      </c>
      <c r="C22" s="19" t="s">
        <v>626</v>
      </c>
      <c r="D22" s="20">
        <f>1250*10</f>
        <v>12500</v>
      </c>
      <c r="E22" s="19" t="s">
        <v>353</v>
      </c>
    </row>
    <row r="23" spans="1:5" ht="19.5" customHeight="1">
      <c r="A23" s="19">
        <v>8</v>
      </c>
      <c r="B23" s="18" t="s">
        <v>6</v>
      </c>
      <c r="C23" s="19" t="s">
        <v>628</v>
      </c>
      <c r="D23" s="20">
        <f>6*10</f>
        <v>60</v>
      </c>
      <c r="E23" s="19"/>
    </row>
    <row r="24" spans="1:5" ht="19.5" customHeight="1">
      <c r="A24" s="19">
        <v>9</v>
      </c>
      <c r="B24" s="18" t="s">
        <v>320</v>
      </c>
      <c r="C24" s="19" t="s">
        <v>626</v>
      </c>
      <c r="D24" s="20">
        <f>0.5*10</f>
        <v>5</v>
      </c>
      <c r="E24" s="19"/>
    </row>
    <row r="25" spans="1:5" ht="19.5" customHeight="1">
      <c r="A25" s="16" t="s">
        <v>170</v>
      </c>
      <c r="B25" s="91" t="s">
        <v>458</v>
      </c>
      <c r="C25" s="9"/>
      <c r="D25" s="57"/>
      <c r="E25" s="9"/>
    </row>
    <row r="26" spans="1:5" ht="19.5" customHeight="1">
      <c r="A26" s="11">
        <v>1</v>
      </c>
      <c r="B26" s="10" t="s">
        <v>321</v>
      </c>
      <c r="C26" s="11" t="s">
        <v>8</v>
      </c>
      <c r="D26" s="11">
        <f>20*10</f>
        <v>200</v>
      </c>
      <c r="E26" s="11"/>
    </row>
    <row r="27" spans="1:5" ht="19.5" customHeight="1">
      <c r="A27" s="11">
        <v>2</v>
      </c>
      <c r="B27" s="10" t="s">
        <v>322</v>
      </c>
      <c r="C27" s="11" t="s">
        <v>8</v>
      </c>
      <c r="D27" s="11">
        <f>83.3*10</f>
        <v>833</v>
      </c>
      <c r="E27" s="11" t="s">
        <v>323</v>
      </c>
    </row>
    <row r="28" spans="1:5" ht="19.5" customHeight="1">
      <c r="A28" s="11">
        <v>3</v>
      </c>
      <c r="B28" s="10" t="s">
        <v>324</v>
      </c>
      <c r="C28" s="11" t="s">
        <v>8</v>
      </c>
      <c r="D28" s="13">
        <v>1280</v>
      </c>
      <c r="E28" s="145" t="s">
        <v>325</v>
      </c>
    </row>
    <row r="29" spans="1:5" ht="19.5" customHeight="1">
      <c r="A29" s="11">
        <v>4</v>
      </c>
      <c r="B29" s="10" t="s">
        <v>326</v>
      </c>
      <c r="C29" s="11" t="s">
        <v>8</v>
      </c>
      <c r="D29" s="13">
        <v>1000</v>
      </c>
      <c r="E29" s="11" t="s">
        <v>327</v>
      </c>
    </row>
    <row r="30" spans="1:5" ht="19.5" customHeight="1">
      <c r="A30" s="48">
        <v>5</v>
      </c>
      <c r="B30" s="82" t="s">
        <v>328</v>
      </c>
      <c r="C30" s="48" t="s">
        <v>8</v>
      </c>
      <c r="D30" s="83">
        <v>1250</v>
      </c>
      <c r="E30" s="48" t="s">
        <v>329</v>
      </c>
    </row>
    <row r="31" spans="1:5" ht="19.5" customHeight="1">
      <c r="A31" s="43">
        <v>6</v>
      </c>
      <c r="B31" s="42" t="s">
        <v>330</v>
      </c>
      <c r="C31" s="43" t="s">
        <v>8</v>
      </c>
      <c r="D31" s="41">
        <f>20*10</f>
        <v>200</v>
      </c>
      <c r="E31" s="43"/>
    </row>
    <row r="32" spans="1:5" ht="19.5" customHeight="1">
      <c r="A32" s="43">
        <v>7</v>
      </c>
      <c r="B32" s="42" t="s">
        <v>72</v>
      </c>
      <c r="C32" s="43" t="s">
        <v>8</v>
      </c>
      <c r="D32" s="41">
        <f>16*10</f>
        <v>160</v>
      </c>
      <c r="E32" s="43" t="s">
        <v>331</v>
      </c>
    </row>
    <row r="33" spans="1:5" ht="19.5" customHeight="1">
      <c r="A33" s="141">
        <v>8</v>
      </c>
      <c r="B33" s="142" t="s">
        <v>332</v>
      </c>
      <c r="C33" s="141" t="s">
        <v>8</v>
      </c>
      <c r="D33" s="143">
        <v>60</v>
      </c>
      <c r="E33" s="144"/>
    </row>
    <row r="34" spans="1:5" ht="19.5" customHeight="1">
      <c r="A34" s="17">
        <v>9</v>
      </c>
      <c r="B34" s="36" t="s">
        <v>21</v>
      </c>
      <c r="C34" s="141" t="s">
        <v>629</v>
      </c>
      <c r="D34" s="146">
        <v>0.4524</v>
      </c>
      <c r="E34" s="17"/>
    </row>
    <row r="35" spans="1:5" ht="19.5" customHeight="1">
      <c r="A35" s="17">
        <v>10</v>
      </c>
      <c r="B35" s="36" t="s">
        <v>453</v>
      </c>
      <c r="C35" s="141" t="s">
        <v>629</v>
      </c>
      <c r="D35" s="17">
        <f>500000*0.05/1000</f>
        <v>25</v>
      </c>
      <c r="E35" s="17" t="s">
        <v>454</v>
      </c>
    </row>
    <row r="36" spans="1:5" ht="19.5" customHeight="1">
      <c r="A36" s="17">
        <v>11</v>
      </c>
      <c r="B36" s="36" t="s">
        <v>593</v>
      </c>
      <c r="C36" s="141" t="s">
        <v>629</v>
      </c>
      <c r="D36" s="17">
        <v>27.1</v>
      </c>
      <c r="E36" s="17"/>
    </row>
  </sheetData>
  <mergeCells count="2">
    <mergeCell ref="A1:E1"/>
    <mergeCell ref="A2:E2"/>
  </mergeCells>
  <printOptions/>
  <pageMargins left="0.35" right="0.23" top="0.5" bottom="0.64" header="0.41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E9" sqref="E9"/>
    </sheetView>
  </sheetViews>
  <sheetFormatPr defaultColWidth="9.140625" defaultRowHeight="12.75"/>
  <cols>
    <col min="1" max="1" width="6.7109375" style="7" customWidth="1"/>
    <col min="2" max="2" width="26.421875" style="7" customWidth="1"/>
    <col min="3" max="3" width="12.140625" style="7" customWidth="1"/>
    <col min="4" max="4" width="14.421875" style="7" customWidth="1"/>
    <col min="5" max="5" width="43.57421875" style="40" customWidth="1"/>
    <col min="6" max="16384" width="9.140625" style="7" customWidth="1"/>
  </cols>
  <sheetData>
    <row r="1" spans="1:5" s="1" customFormat="1" ht="20.25" customHeight="1">
      <c r="A1" s="231" t="s">
        <v>675</v>
      </c>
      <c r="B1" s="231"/>
      <c r="C1" s="231"/>
      <c r="D1" s="231"/>
      <c r="E1" s="231"/>
    </row>
    <row r="2" spans="1:5" s="1" customFormat="1" ht="16.5">
      <c r="A2" s="230" t="s">
        <v>657</v>
      </c>
      <c r="B2" s="230"/>
      <c r="C2" s="230"/>
      <c r="D2" s="230"/>
      <c r="E2" s="230"/>
    </row>
    <row r="3" spans="1:5" s="1" customFormat="1" ht="16.5">
      <c r="A3" s="2"/>
      <c r="B3" s="2"/>
      <c r="C3" s="2"/>
      <c r="D3" s="2"/>
      <c r="E3" s="2"/>
    </row>
    <row r="4" spans="1:5" s="1" customFormat="1" ht="16.5">
      <c r="A4" s="2"/>
      <c r="B4" s="3" t="s">
        <v>411</v>
      </c>
      <c r="C4" s="2"/>
      <c r="D4" s="2"/>
      <c r="E4" s="2"/>
    </row>
    <row r="5" spans="1:5" s="1" customFormat="1" ht="16.5">
      <c r="A5" s="2"/>
      <c r="B5" s="3" t="s">
        <v>596</v>
      </c>
      <c r="C5" s="2"/>
      <c r="D5" s="2"/>
      <c r="E5" s="2"/>
    </row>
    <row r="6" spans="1:5" s="1" customFormat="1" ht="16.5">
      <c r="A6" s="2"/>
      <c r="B6" s="3" t="s">
        <v>423</v>
      </c>
      <c r="C6" s="2"/>
      <c r="D6" s="2"/>
      <c r="E6" s="2"/>
    </row>
    <row r="7" spans="1:5" s="1" customFormat="1" ht="16.5">
      <c r="A7" s="2"/>
      <c r="B7" s="3" t="s">
        <v>595</v>
      </c>
      <c r="C7" s="2"/>
      <c r="D7" s="2"/>
      <c r="E7" s="2"/>
    </row>
    <row r="8" spans="1:5" s="6" customFormat="1" ht="16.5">
      <c r="A8" s="52"/>
      <c r="E8" s="84"/>
    </row>
    <row r="9" spans="1:5" s="6" customFormat="1" ht="21" customHeight="1">
      <c r="A9" s="16" t="s">
        <v>10</v>
      </c>
      <c r="B9" s="16" t="s">
        <v>0</v>
      </c>
      <c r="C9" s="16" t="s">
        <v>1</v>
      </c>
      <c r="D9" s="9" t="s">
        <v>44</v>
      </c>
      <c r="E9" s="16" t="s">
        <v>2</v>
      </c>
    </row>
    <row r="10" spans="1:5" ht="16.5">
      <c r="A10" s="16" t="s">
        <v>168</v>
      </c>
      <c r="B10" s="91" t="s">
        <v>457</v>
      </c>
      <c r="C10" s="16"/>
      <c r="D10" s="51"/>
      <c r="E10" s="16"/>
    </row>
    <row r="11" spans="1:5" ht="19.5" customHeight="1">
      <c r="A11" s="31">
        <v>1</v>
      </c>
      <c r="B11" s="24" t="s">
        <v>340</v>
      </c>
      <c r="C11" s="31" t="s">
        <v>13</v>
      </c>
      <c r="D11" s="34">
        <v>350000</v>
      </c>
      <c r="E11" s="31"/>
    </row>
    <row r="12" spans="1:5" ht="19.5" customHeight="1">
      <c r="A12" s="31">
        <v>2</v>
      </c>
      <c r="B12" s="21" t="s">
        <v>468</v>
      </c>
      <c r="C12" s="31" t="s">
        <v>626</v>
      </c>
      <c r="D12" s="31">
        <v>200</v>
      </c>
      <c r="E12" s="31"/>
    </row>
    <row r="13" spans="1:5" ht="19.5" customHeight="1">
      <c r="A13" s="31">
        <v>3</v>
      </c>
      <c r="B13" s="21" t="s">
        <v>469</v>
      </c>
      <c r="C13" s="31" t="s">
        <v>626</v>
      </c>
      <c r="D13" s="31">
        <v>350</v>
      </c>
      <c r="E13" s="31"/>
    </row>
    <row r="14" spans="1:5" ht="19.5" customHeight="1">
      <c r="A14" s="31">
        <v>4</v>
      </c>
      <c r="B14" s="18" t="s">
        <v>470</v>
      </c>
      <c r="C14" s="31" t="s">
        <v>626</v>
      </c>
      <c r="D14" s="31">
        <v>200</v>
      </c>
      <c r="E14" s="31"/>
    </row>
    <row r="15" spans="1:5" ht="19.5" customHeight="1">
      <c r="A15" s="31">
        <v>5</v>
      </c>
      <c r="B15" s="24" t="s">
        <v>5</v>
      </c>
      <c r="C15" s="31" t="s">
        <v>626</v>
      </c>
      <c r="D15" s="34">
        <v>1250</v>
      </c>
      <c r="E15" s="31"/>
    </row>
    <row r="16" spans="1:5" ht="19.5" customHeight="1">
      <c r="A16" s="31">
        <v>6</v>
      </c>
      <c r="B16" s="24" t="s">
        <v>335</v>
      </c>
      <c r="C16" s="31" t="s">
        <v>632</v>
      </c>
      <c r="D16" s="31">
        <v>5</v>
      </c>
      <c r="E16" s="31"/>
    </row>
    <row r="17" spans="1:5" ht="19.5" customHeight="1">
      <c r="A17" s="31">
        <v>7</v>
      </c>
      <c r="B17" s="24" t="s">
        <v>361</v>
      </c>
      <c r="C17" s="31" t="s">
        <v>627</v>
      </c>
      <c r="D17" s="34">
        <v>25</v>
      </c>
      <c r="E17" s="112" t="s">
        <v>588</v>
      </c>
    </row>
    <row r="18" spans="1:5" ht="19.5" customHeight="1">
      <c r="A18" s="31">
        <v>8</v>
      </c>
      <c r="B18" s="24" t="s">
        <v>6</v>
      </c>
      <c r="C18" s="31" t="s">
        <v>628</v>
      </c>
      <c r="D18" s="31">
        <v>2</v>
      </c>
      <c r="E18" s="31"/>
    </row>
    <row r="19" spans="1:5" ht="16.5">
      <c r="A19" s="16" t="s">
        <v>170</v>
      </c>
      <c r="B19" s="91" t="s">
        <v>458</v>
      </c>
      <c r="C19" s="16"/>
      <c r="D19" s="51"/>
      <c r="E19" s="16"/>
    </row>
    <row r="20" spans="1:5" ht="19.5" customHeight="1">
      <c r="A20" s="31">
        <v>1</v>
      </c>
      <c r="B20" s="10" t="s">
        <v>7</v>
      </c>
      <c r="C20" s="31"/>
      <c r="D20" s="31"/>
      <c r="E20" s="19"/>
    </row>
    <row r="21" spans="1:5" ht="19.5" customHeight="1">
      <c r="A21" s="147" t="s">
        <v>14</v>
      </c>
      <c r="B21" s="142" t="s">
        <v>459</v>
      </c>
      <c r="C21" s="141" t="s">
        <v>8</v>
      </c>
      <c r="D21" s="148">
        <v>30</v>
      </c>
      <c r="E21" s="86"/>
    </row>
    <row r="22" spans="1:5" ht="19.5" customHeight="1">
      <c r="A22" s="147" t="s">
        <v>14</v>
      </c>
      <c r="B22" s="142" t="s">
        <v>460</v>
      </c>
      <c r="C22" s="141"/>
      <c r="D22" s="148"/>
      <c r="E22" s="86"/>
    </row>
    <row r="23" spans="1:5" ht="19.5" customHeight="1">
      <c r="A23" s="149" t="s">
        <v>359</v>
      </c>
      <c r="B23" s="150" t="s">
        <v>577</v>
      </c>
      <c r="C23" s="28" t="s">
        <v>637</v>
      </c>
      <c r="D23" s="148" t="s">
        <v>594</v>
      </c>
      <c r="E23" s="86"/>
    </row>
    <row r="24" spans="1:5" ht="19.5" customHeight="1">
      <c r="A24" s="149" t="s">
        <v>359</v>
      </c>
      <c r="B24" s="150" t="s">
        <v>578</v>
      </c>
      <c r="C24" s="28" t="s">
        <v>637</v>
      </c>
      <c r="D24" s="148">
        <v>1</v>
      </c>
      <c r="E24" s="86"/>
    </row>
    <row r="25" spans="1:5" ht="19.5" customHeight="1">
      <c r="A25" s="86">
        <v>2</v>
      </c>
      <c r="B25" s="87" t="s">
        <v>336</v>
      </c>
      <c r="C25" s="86" t="s">
        <v>8</v>
      </c>
      <c r="D25" s="86">
        <v>5</v>
      </c>
      <c r="E25" s="86"/>
    </row>
    <row r="26" spans="1:5" ht="19.5" customHeight="1">
      <c r="A26" s="86">
        <v>3</v>
      </c>
      <c r="B26" s="87" t="s">
        <v>18</v>
      </c>
      <c r="C26" s="86" t="s">
        <v>8</v>
      </c>
      <c r="D26" s="86">
        <v>90</v>
      </c>
      <c r="E26" s="86"/>
    </row>
    <row r="27" spans="1:5" ht="19.5" customHeight="1">
      <c r="A27" s="86">
        <v>4</v>
      </c>
      <c r="B27" s="87" t="s">
        <v>9</v>
      </c>
      <c r="C27" s="86" t="s">
        <v>8</v>
      </c>
      <c r="D27" s="86"/>
      <c r="E27" s="86"/>
    </row>
    <row r="28" spans="1:5" ht="19.5" customHeight="1">
      <c r="A28" s="86" t="s">
        <v>317</v>
      </c>
      <c r="B28" s="87" t="s">
        <v>16</v>
      </c>
      <c r="C28" s="86" t="s">
        <v>8</v>
      </c>
      <c r="D28" s="86">
        <v>45</v>
      </c>
      <c r="E28" s="86"/>
    </row>
    <row r="29" spans="1:5" ht="19.5" customHeight="1">
      <c r="A29" s="86" t="s">
        <v>317</v>
      </c>
      <c r="B29" s="87" t="s">
        <v>337</v>
      </c>
      <c r="C29" s="86" t="s">
        <v>8</v>
      </c>
      <c r="D29" s="86">
        <v>15</v>
      </c>
      <c r="E29" s="86"/>
    </row>
    <row r="30" spans="1:5" ht="19.5" customHeight="1">
      <c r="A30" s="86" t="s">
        <v>317</v>
      </c>
      <c r="B30" s="87" t="s">
        <v>427</v>
      </c>
      <c r="C30" s="86" t="s">
        <v>8</v>
      </c>
      <c r="D30" s="86">
        <v>30</v>
      </c>
      <c r="E30" s="86"/>
    </row>
    <row r="31" spans="1:5" ht="19.5" customHeight="1">
      <c r="A31" s="86" t="s">
        <v>317</v>
      </c>
      <c r="B31" s="87" t="s">
        <v>338</v>
      </c>
      <c r="C31" s="86" t="s">
        <v>8</v>
      </c>
      <c r="D31" s="86">
        <v>8</v>
      </c>
      <c r="E31" s="86"/>
    </row>
    <row r="32" spans="1:5" ht="19.5" customHeight="1">
      <c r="A32" s="86" t="s">
        <v>317</v>
      </c>
      <c r="B32" s="87" t="s">
        <v>72</v>
      </c>
      <c r="C32" s="86" t="s">
        <v>8</v>
      </c>
      <c r="D32" s="86">
        <v>6</v>
      </c>
      <c r="E32" s="86"/>
    </row>
    <row r="33" spans="1:5" ht="19.5" customHeight="1">
      <c r="A33" s="86">
        <v>5</v>
      </c>
      <c r="B33" s="87" t="s">
        <v>11</v>
      </c>
      <c r="C33" s="86" t="s">
        <v>8</v>
      </c>
      <c r="D33" s="86">
        <v>15</v>
      </c>
      <c r="E33" s="86" t="s">
        <v>339</v>
      </c>
    </row>
    <row r="34" spans="1:5" ht="19.5" customHeight="1">
      <c r="A34" s="86">
        <v>6</v>
      </c>
      <c r="B34" s="87" t="s">
        <v>21</v>
      </c>
      <c r="C34" s="141" t="s">
        <v>629</v>
      </c>
      <c r="D34" s="86">
        <v>27</v>
      </c>
      <c r="E34" s="17"/>
    </row>
    <row r="35" spans="1:5" ht="19.5" customHeight="1">
      <c r="A35" s="86">
        <v>7</v>
      </c>
      <c r="B35" s="87" t="s">
        <v>422</v>
      </c>
      <c r="C35" s="141" t="s">
        <v>629</v>
      </c>
      <c r="D35" s="86">
        <f>450000*0.05/1000</f>
        <v>22.5</v>
      </c>
      <c r="E35" s="17" t="s">
        <v>450</v>
      </c>
    </row>
    <row r="36" ht="16.5">
      <c r="D36" s="85"/>
    </row>
    <row r="37" ht="16.5">
      <c r="D37" s="85"/>
    </row>
  </sheetData>
  <mergeCells count="2">
    <mergeCell ref="A1:E1"/>
    <mergeCell ref="A2:E2"/>
  </mergeCells>
  <printOptions/>
  <pageMargins left="0.33" right="0.23" top="0.48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15"/>
  <sheetViews>
    <sheetView workbookViewId="0" topLeftCell="A1">
      <selection activeCell="A1" sqref="A1:E1"/>
    </sheetView>
  </sheetViews>
  <sheetFormatPr defaultColWidth="9.140625" defaultRowHeight="12.75"/>
  <cols>
    <col min="1" max="1" width="9.140625" style="7" customWidth="1"/>
    <col min="2" max="2" width="52.8515625" style="7" customWidth="1"/>
    <col min="3" max="3" width="10.421875" style="7" customWidth="1"/>
    <col min="4" max="4" width="12.140625" style="7" customWidth="1"/>
    <col min="5" max="5" width="14.8515625" style="7" customWidth="1"/>
    <col min="6" max="16384" width="9.140625" style="7" customWidth="1"/>
  </cols>
  <sheetData>
    <row r="1" spans="1:5" ht="16.5">
      <c r="A1" s="231" t="s">
        <v>676</v>
      </c>
      <c r="B1" s="231"/>
      <c r="C1" s="231"/>
      <c r="D1" s="231"/>
      <c r="E1" s="231"/>
    </row>
    <row r="2" spans="1:5" s="1" customFormat="1" ht="16.5">
      <c r="A2" s="230" t="s">
        <v>657</v>
      </c>
      <c r="B2" s="230"/>
      <c r="C2" s="230"/>
      <c r="D2" s="230"/>
      <c r="E2" s="230"/>
    </row>
    <row r="3" spans="1:5" s="1" customFormat="1" ht="16.5">
      <c r="A3" s="2"/>
      <c r="B3" s="2"/>
      <c r="C3" s="2"/>
      <c r="D3" s="2"/>
      <c r="E3" s="2"/>
    </row>
    <row r="4" spans="1:5" s="1" customFormat="1" ht="16.5">
      <c r="A4" s="4" t="s">
        <v>597</v>
      </c>
      <c r="B4" s="2"/>
      <c r="C4" s="2"/>
      <c r="D4" s="2"/>
      <c r="E4" s="2"/>
    </row>
    <row r="5" spans="1:5" s="1" customFormat="1" ht="16.5">
      <c r="A5" s="4"/>
      <c r="B5" s="3" t="s">
        <v>372</v>
      </c>
      <c r="C5" s="2"/>
      <c r="D5" s="2"/>
      <c r="E5" s="2"/>
    </row>
    <row r="6" spans="1:5" s="1" customFormat="1" ht="16.5">
      <c r="A6" s="4"/>
      <c r="B6" s="77" t="s">
        <v>648</v>
      </c>
      <c r="C6" s="2"/>
      <c r="D6" s="2"/>
      <c r="E6" s="2"/>
    </row>
    <row r="7" spans="1:5" s="1" customFormat="1" ht="16.5">
      <c r="A7" s="4"/>
      <c r="B7" s="77" t="s">
        <v>575</v>
      </c>
      <c r="C7" s="2"/>
      <c r="D7" s="2"/>
      <c r="E7" s="2"/>
    </row>
    <row r="8" ht="12" customHeight="1">
      <c r="A8" s="3"/>
    </row>
    <row r="9" spans="1:5" ht="30.75" customHeight="1">
      <c r="A9" s="8" t="s">
        <v>117</v>
      </c>
      <c r="B9" s="8" t="s">
        <v>63</v>
      </c>
      <c r="C9" s="8" t="s">
        <v>64</v>
      </c>
      <c r="D9" s="8" t="s">
        <v>44</v>
      </c>
      <c r="E9" s="8" t="s">
        <v>2</v>
      </c>
    </row>
    <row r="10" spans="1:5" ht="16.5">
      <c r="A10" s="8" t="s">
        <v>168</v>
      </c>
      <c r="B10" s="61" t="s">
        <v>461</v>
      </c>
      <c r="C10" s="8"/>
      <c r="D10" s="8"/>
      <c r="E10" s="8"/>
    </row>
    <row r="11" spans="1:5" ht="18" customHeight="1">
      <c r="A11" s="228" t="s">
        <v>97</v>
      </c>
      <c r="B11" s="21" t="s">
        <v>293</v>
      </c>
      <c r="C11" s="159" t="s">
        <v>627</v>
      </c>
      <c r="D11" s="62">
        <v>9</v>
      </c>
      <c r="E11" s="28"/>
    </row>
    <row r="12" spans="1:5" ht="18" customHeight="1">
      <c r="A12" s="228"/>
      <c r="B12" s="21" t="s">
        <v>205</v>
      </c>
      <c r="C12" s="28"/>
      <c r="D12" s="28"/>
      <c r="E12" s="28"/>
    </row>
    <row r="13" spans="1:5" ht="18" customHeight="1">
      <c r="A13" s="228"/>
      <c r="B13" s="53" t="s">
        <v>206</v>
      </c>
      <c r="C13" s="28" t="s">
        <v>626</v>
      </c>
      <c r="D13" s="28">
        <v>700</v>
      </c>
      <c r="E13" s="14"/>
    </row>
    <row r="14" spans="1:5" ht="18" customHeight="1">
      <c r="A14" s="228"/>
      <c r="B14" s="53" t="s">
        <v>251</v>
      </c>
      <c r="C14" s="28" t="s">
        <v>627</v>
      </c>
      <c r="D14" s="62">
        <v>10</v>
      </c>
      <c r="E14" s="14"/>
    </row>
    <row r="15" spans="1:5" ht="18" customHeight="1">
      <c r="A15" s="228"/>
      <c r="B15" s="53" t="s">
        <v>479</v>
      </c>
      <c r="C15" s="28" t="s">
        <v>626</v>
      </c>
      <c r="D15" s="28">
        <v>400</v>
      </c>
      <c r="E15" s="14"/>
    </row>
    <row r="16" spans="1:5" ht="18" customHeight="1">
      <c r="A16" s="228"/>
      <c r="B16" s="53" t="s">
        <v>480</v>
      </c>
      <c r="C16" s="28" t="s">
        <v>626</v>
      </c>
      <c r="D16" s="28">
        <v>600</v>
      </c>
      <c r="E16" s="14"/>
    </row>
    <row r="17" spans="1:5" ht="18" customHeight="1">
      <c r="A17" s="228"/>
      <c r="B17" s="151" t="s">
        <v>481</v>
      </c>
      <c r="C17" s="28" t="s">
        <v>626</v>
      </c>
      <c r="D17" s="28">
        <v>400</v>
      </c>
      <c r="E17" s="14"/>
    </row>
    <row r="18" spans="1:5" ht="18" customHeight="1">
      <c r="A18" s="228"/>
      <c r="B18" s="21" t="s">
        <v>207</v>
      </c>
      <c r="C18" s="28"/>
      <c r="D18" s="28"/>
      <c r="E18" s="14"/>
    </row>
    <row r="19" spans="1:5" ht="18" customHeight="1">
      <c r="A19" s="228"/>
      <c r="B19" s="53" t="s">
        <v>366</v>
      </c>
      <c r="C19" s="28" t="s">
        <v>628</v>
      </c>
      <c r="D19" s="28">
        <v>4</v>
      </c>
      <c r="E19" s="14"/>
    </row>
    <row r="20" spans="1:5" ht="18" customHeight="1">
      <c r="A20" s="228"/>
      <c r="B20" s="53" t="s">
        <v>574</v>
      </c>
      <c r="C20" s="28" t="s">
        <v>628</v>
      </c>
      <c r="D20" s="28">
        <v>10</v>
      </c>
      <c r="E20" s="14"/>
    </row>
    <row r="21" spans="1:5" ht="18" customHeight="1">
      <c r="A21" s="228" t="s">
        <v>292</v>
      </c>
      <c r="B21" s="64" t="s">
        <v>208</v>
      </c>
      <c r="C21" s="55"/>
      <c r="D21" s="55"/>
      <c r="E21" s="14"/>
    </row>
    <row r="22" spans="1:5" ht="18" customHeight="1">
      <c r="A22" s="228"/>
      <c r="B22" s="53" t="s">
        <v>206</v>
      </c>
      <c r="C22" s="28" t="s">
        <v>626</v>
      </c>
      <c r="D22" s="28">
        <v>700</v>
      </c>
      <c r="E22" s="14"/>
    </row>
    <row r="23" spans="1:5" ht="18" customHeight="1">
      <c r="A23" s="228"/>
      <c r="B23" s="53" t="s">
        <v>251</v>
      </c>
      <c r="C23" s="28" t="s">
        <v>627</v>
      </c>
      <c r="D23" s="62">
        <v>5</v>
      </c>
      <c r="E23" s="78"/>
    </row>
    <row r="24" spans="1:5" ht="18" customHeight="1">
      <c r="A24" s="228"/>
      <c r="B24" s="53" t="s">
        <v>479</v>
      </c>
      <c r="C24" s="28" t="s">
        <v>626</v>
      </c>
      <c r="D24" s="28">
        <v>400</v>
      </c>
      <c r="E24" s="78"/>
    </row>
    <row r="25" spans="1:5" ht="18" customHeight="1">
      <c r="A25" s="228"/>
      <c r="B25" s="53" t="s">
        <v>480</v>
      </c>
      <c r="C25" s="28" t="s">
        <v>626</v>
      </c>
      <c r="D25" s="28">
        <v>600</v>
      </c>
      <c r="E25" s="78"/>
    </row>
    <row r="26" spans="1:5" ht="18" customHeight="1">
      <c r="A26" s="228"/>
      <c r="B26" s="151" t="s">
        <v>481</v>
      </c>
      <c r="C26" s="28" t="s">
        <v>626</v>
      </c>
      <c r="D26" s="28">
        <v>400</v>
      </c>
      <c r="E26" s="78"/>
    </row>
    <row r="27" spans="1:5" ht="18" customHeight="1">
      <c r="A27" s="228"/>
      <c r="B27" s="64" t="s">
        <v>209</v>
      </c>
      <c r="C27" s="28"/>
      <c r="D27" s="28"/>
      <c r="E27" s="78"/>
    </row>
    <row r="28" spans="1:5" ht="18" customHeight="1">
      <c r="A28" s="228"/>
      <c r="B28" s="21" t="s">
        <v>26</v>
      </c>
      <c r="C28" s="28" t="s">
        <v>628</v>
      </c>
      <c r="D28" s="28">
        <v>6</v>
      </c>
      <c r="E28" s="78"/>
    </row>
    <row r="29" spans="1:5" ht="21" customHeight="1">
      <c r="A29" s="9" t="s">
        <v>170</v>
      </c>
      <c r="B29" s="153" t="s">
        <v>458</v>
      </c>
      <c r="C29" s="152"/>
      <c r="D29" s="152"/>
      <c r="E29" s="9"/>
    </row>
    <row r="30" spans="1:5" ht="18" customHeight="1">
      <c r="A30" s="237" t="s">
        <v>97</v>
      </c>
      <c r="B30" s="154" t="s">
        <v>600</v>
      </c>
      <c r="C30" s="155"/>
      <c r="D30" s="155"/>
      <c r="E30" s="31"/>
    </row>
    <row r="31" spans="1:5" ht="18" customHeight="1">
      <c r="A31" s="237"/>
      <c r="B31" s="156" t="s">
        <v>602</v>
      </c>
      <c r="C31" s="155" t="s">
        <v>8</v>
      </c>
      <c r="D31" s="155">
        <v>5</v>
      </c>
      <c r="E31" s="31"/>
    </row>
    <row r="32" spans="1:5" ht="18" customHeight="1">
      <c r="A32" s="237"/>
      <c r="B32" s="157" t="s">
        <v>638</v>
      </c>
      <c r="C32" s="28" t="s">
        <v>637</v>
      </c>
      <c r="D32" s="155">
        <v>0.5</v>
      </c>
      <c r="E32" s="31"/>
    </row>
    <row r="33" spans="1:5" ht="18" customHeight="1">
      <c r="A33" s="237"/>
      <c r="B33" s="158" t="s">
        <v>599</v>
      </c>
      <c r="C33" s="28" t="s">
        <v>637</v>
      </c>
      <c r="D33" s="155">
        <v>1</v>
      </c>
      <c r="E33" s="31"/>
    </row>
    <row r="34" spans="1:5" ht="18" customHeight="1">
      <c r="A34" s="237"/>
      <c r="B34" s="157" t="s">
        <v>111</v>
      </c>
      <c r="C34" s="155" t="s">
        <v>8</v>
      </c>
      <c r="D34" s="155">
        <v>6</v>
      </c>
      <c r="E34" s="31"/>
    </row>
    <row r="35" spans="1:5" ht="18" customHeight="1">
      <c r="A35" s="237"/>
      <c r="B35" s="158" t="s">
        <v>104</v>
      </c>
      <c r="C35" s="155"/>
      <c r="D35" s="155"/>
      <c r="E35" s="31"/>
    </row>
    <row r="36" spans="1:5" ht="18" customHeight="1">
      <c r="A36" s="237"/>
      <c r="B36" s="157" t="s">
        <v>100</v>
      </c>
      <c r="C36" s="155" t="s">
        <v>8</v>
      </c>
      <c r="D36" s="155">
        <v>5</v>
      </c>
      <c r="E36" s="31"/>
    </row>
    <row r="37" spans="1:5" ht="18" customHeight="1">
      <c r="A37" s="237"/>
      <c r="B37" s="157" t="s">
        <v>101</v>
      </c>
      <c r="C37" s="155" t="s">
        <v>8</v>
      </c>
      <c r="D37" s="155">
        <v>20</v>
      </c>
      <c r="E37" s="31"/>
    </row>
    <row r="38" spans="1:5" ht="18" customHeight="1">
      <c r="A38" s="237"/>
      <c r="B38" s="158" t="s">
        <v>78</v>
      </c>
      <c r="C38" s="155" t="s">
        <v>8</v>
      </c>
      <c r="D38" s="155"/>
      <c r="E38" s="31"/>
    </row>
    <row r="39" spans="1:5" ht="18" customHeight="1">
      <c r="A39" s="237"/>
      <c r="B39" s="157" t="s">
        <v>82</v>
      </c>
      <c r="C39" s="155" t="s">
        <v>8</v>
      </c>
      <c r="D39" s="155">
        <v>10</v>
      </c>
      <c r="E39" s="31"/>
    </row>
    <row r="40" spans="1:5" ht="18" customHeight="1">
      <c r="A40" s="237"/>
      <c r="B40" s="157" t="s">
        <v>110</v>
      </c>
      <c r="C40" s="155" t="s">
        <v>8</v>
      </c>
      <c r="D40" s="155">
        <v>45</v>
      </c>
      <c r="E40" s="31"/>
    </row>
    <row r="41" spans="1:5" ht="18" customHeight="1">
      <c r="A41" s="237"/>
      <c r="B41" s="157" t="s">
        <v>84</v>
      </c>
      <c r="C41" s="155" t="s">
        <v>8</v>
      </c>
      <c r="D41" s="155">
        <v>3</v>
      </c>
      <c r="E41" s="31"/>
    </row>
    <row r="42" spans="1:5" ht="18" customHeight="1">
      <c r="A42" s="237"/>
      <c r="B42" s="158" t="s">
        <v>105</v>
      </c>
      <c r="C42" s="155" t="s">
        <v>8</v>
      </c>
      <c r="D42" s="155">
        <v>30</v>
      </c>
      <c r="E42" s="31"/>
    </row>
    <row r="43" spans="1:5" ht="18" customHeight="1">
      <c r="A43" s="237"/>
      <c r="B43" s="158" t="s">
        <v>106</v>
      </c>
      <c r="C43" s="155"/>
      <c r="D43" s="155"/>
      <c r="E43" s="31"/>
    </row>
    <row r="44" spans="1:5" ht="18" customHeight="1">
      <c r="A44" s="237"/>
      <c r="B44" s="157" t="s">
        <v>80</v>
      </c>
      <c r="C44" s="141" t="s">
        <v>629</v>
      </c>
      <c r="D44" s="155">
        <v>12.1</v>
      </c>
      <c r="E44" s="31"/>
    </row>
    <row r="45" spans="1:5" ht="18" customHeight="1">
      <c r="A45" s="237"/>
      <c r="B45" s="157" t="s">
        <v>81</v>
      </c>
      <c r="C45" s="141" t="s">
        <v>629</v>
      </c>
      <c r="D45" s="155">
        <f>12</f>
        <v>12</v>
      </c>
      <c r="E45" s="31"/>
    </row>
    <row r="46" spans="1:5" ht="18" customHeight="1">
      <c r="A46" s="238"/>
      <c r="B46" s="157" t="s">
        <v>92</v>
      </c>
      <c r="C46" s="141" t="s">
        <v>629</v>
      </c>
      <c r="D46" s="155">
        <v>65</v>
      </c>
      <c r="E46" s="49"/>
    </row>
    <row r="47" spans="1:5" ht="18" customHeight="1">
      <c r="A47" s="239" t="s">
        <v>292</v>
      </c>
      <c r="B47" s="154" t="s">
        <v>103</v>
      </c>
      <c r="C47" s="155"/>
      <c r="D47" s="155"/>
      <c r="E47" s="49"/>
    </row>
    <row r="48" spans="1:5" ht="18" customHeight="1">
      <c r="A48" s="237"/>
      <c r="B48" s="157" t="s">
        <v>102</v>
      </c>
      <c r="C48" s="28" t="s">
        <v>637</v>
      </c>
      <c r="D48" s="155">
        <v>1</v>
      </c>
      <c r="E48" s="49"/>
    </row>
    <row r="49" spans="1:5" ht="18" customHeight="1">
      <c r="A49" s="237"/>
      <c r="B49" s="157" t="s">
        <v>111</v>
      </c>
      <c r="C49" s="155" t="s">
        <v>8</v>
      </c>
      <c r="D49" s="155">
        <v>5</v>
      </c>
      <c r="E49" s="49"/>
    </row>
    <row r="50" spans="1:5" ht="18" customHeight="1">
      <c r="A50" s="237"/>
      <c r="B50" s="158" t="s">
        <v>107</v>
      </c>
      <c r="C50" s="155"/>
      <c r="D50" s="155"/>
      <c r="E50" s="49"/>
    </row>
    <row r="51" spans="1:5" ht="18" customHeight="1">
      <c r="A51" s="237"/>
      <c r="B51" s="157" t="s">
        <v>82</v>
      </c>
      <c r="C51" s="155" t="s">
        <v>8</v>
      </c>
      <c r="D51" s="155">
        <v>8</v>
      </c>
      <c r="E51" s="49"/>
    </row>
    <row r="52" spans="1:5" ht="18" customHeight="1">
      <c r="A52" s="237"/>
      <c r="B52" s="157" t="s">
        <v>110</v>
      </c>
      <c r="C52" s="155" t="s">
        <v>8</v>
      </c>
      <c r="D52" s="155">
        <v>45</v>
      </c>
      <c r="E52" s="49"/>
    </row>
    <row r="53" spans="1:5" ht="18" customHeight="1">
      <c r="A53" s="237"/>
      <c r="B53" s="157" t="s">
        <v>84</v>
      </c>
      <c r="C53" s="155" t="s">
        <v>8</v>
      </c>
      <c r="D53" s="155">
        <v>3</v>
      </c>
      <c r="E53" s="49"/>
    </row>
    <row r="54" spans="1:5" ht="18" customHeight="1">
      <c r="A54" s="237"/>
      <c r="B54" s="158" t="s">
        <v>108</v>
      </c>
      <c r="C54" s="155" t="s">
        <v>8</v>
      </c>
      <c r="D54" s="155">
        <v>30</v>
      </c>
      <c r="E54" s="49"/>
    </row>
    <row r="55" spans="1:5" ht="18" customHeight="1">
      <c r="A55" s="237"/>
      <c r="B55" s="158" t="s">
        <v>109</v>
      </c>
      <c r="C55" s="155"/>
      <c r="D55" s="155"/>
      <c r="E55" s="49"/>
    </row>
    <row r="56" spans="1:5" ht="18" customHeight="1">
      <c r="A56" s="237"/>
      <c r="B56" s="157" t="s">
        <v>80</v>
      </c>
      <c r="C56" s="141" t="s">
        <v>629</v>
      </c>
      <c r="D56" s="155">
        <v>7.1</v>
      </c>
      <c r="E56" s="49"/>
    </row>
    <row r="57" spans="1:5" ht="18" customHeight="1">
      <c r="A57" s="238"/>
      <c r="B57" s="157" t="s">
        <v>92</v>
      </c>
      <c r="C57" s="141" t="s">
        <v>629</v>
      </c>
      <c r="D57" s="155">
        <v>65</v>
      </c>
      <c r="E57" s="31"/>
    </row>
    <row r="58" spans="1:5" ht="18" customHeight="1">
      <c r="A58" s="235" t="s">
        <v>639</v>
      </c>
      <c r="B58" s="235"/>
      <c r="C58" s="235"/>
      <c r="D58" s="235"/>
      <c r="E58" s="235"/>
    </row>
    <row r="59" ht="16.5">
      <c r="A59" s="73"/>
    </row>
    <row r="60" spans="1:5" ht="20.25" customHeight="1">
      <c r="A60" s="4" t="s">
        <v>601</v>
      </c>
      <c r="B60" s="160"/>
      <c r="C60" s="160"/>
      <c r="D60" s="160"/>
      <c r="E60" s="2"/>
    </row>
    <row r="61" spans="1:5" ht="16.5">
      <c r="A61" s="4"/>
      <c r="B61" s="74" t="s">
        <v>372</v>
      </c>
      <c r="C61" s="160"/>
      <c r="D61" s="160"/>
      <c r="E61" s="2"/>
    </row>
    <row r="62" spans="1:5" ht="16.5">
      <c r="A62" s="4"/>
      <c r="B62" s="74" t="s">
        <v>649</v>
      </c>
      <c r="C62" s="160"/>
      <c r="D62" s="160"/>
      <c r="E62" s="2"/>
    </row>
    <row r="63" spans="1:5" ht="16.5">
      <c r="A63" s="4"/>
      <c r="B63" s="74" t="s">
        <v>650</v>
      </c>
      <c r="C63" s="160"/>
      <c r="D63" s="160"/>
      <c r="E63" s="2"/>
    </row>
    <row r="64" s="5" customFormat="1" ht="16.5">
      <c r="A64" s="4" t="s">
        <v>370</v>
      </c>
    </row>
    <row r="66" spans="1:5" ht="34.5" customHeight="1">
      <c r="A66" s="8" t="s">
        <v>117</v>
      </c>
      <c r="B66" s="8" t="s">
        <v>63</v>
      </c>
      <c r="C66" s="8" t="s">
        <v>64</v>
      </c>
      <c r="D66" s="8" t="s">
        <v>44</v>
      </c>
      <c r="E66" s="8" t="s">
        <v>2</v>
      </c>
    </row>
    <row r="67" spans="1:5" ht="16.5">
      <c r="A67" s="8" t="s">
        <v>168</v>
      </c>
      <c r="B67" s="61" t="s">
        <v>461</v>
      </c>
      <c r="C67" s="8"/>
      <c r="D67" s="8"/>
      <c r="E67" s="8"/>
    </row>
    <row r="68" spans="1:5" ht="18" customHeight="1">
      <c r="A68" s="228" t="s">
        <v>97</v>
      </c>
      <c r="B68" s="21" t="s">
        <v>293</v>
      </c>
      <c r="C68" s="28" t="s">
        <v>626</v>
      </c>
      <c r="D68" s="62">
        <v>11</v>
      </c>
      <c r="E68" s="28"/>
    </row>
    <row r="69" spans="1:5" ht="18" customHeight="1">
      <c r="A69" s="228"/>
      <c r="B69" s="21" t="s">
        <v>205</v>
      </c>
      <c r="C69" s="28"/>
      <c r="D69" s="28"/>
      <c r="E69" s="28"/>
    </row>
    <row r="70" spans="1:5" ht="18" customHeight="1">
      <c r="A70" s="228"/>
      <c r="B70" s="53" t="s">
        <v>206</v>
      </c>
      <c r="C70" s="28" t="s">
        <v>626</v>
      </c>
      <c r="D70" s="28">
        <v>700</v>
      </c>
      <c r="E70" s="14"/>
    </row>
    <row r="71" spans="1:5" ht="18" customHeight="1">
      <c r="A71" s="228"/>
      <c r="B71" s="53" t="s">
        <v>251</v>
      </c>
      <c r="C71" s="28" t="s">
        <v>627</v>
      </c>
      <c r="D71" s="62">
        <v>10</v>
      </c>
      <c r="E71" s="14"/>
    </row>
    <row r="72" spans="1:5" ht="18" customHeight="1">
      <c r="A72" s="228"/>
      <c r="B72" s="53" t="s">
        <v>479</v>
      </c>
      <c r="C72" s="28" t="s">
        <v>626</v>
      </c>
      <c r="D72" s="28">
        <v>400</v>
      </c>
      <c r="E72" s="14"/>
    </row>
    <row r="73" spans="1:5" ht="18" customHeight="1">
      <c r="A73" s="228"/>
      <c r="B73" s="53" t="s">
        <v>480</v>
      </c>
      <c r="C73" s="28" t="s">
        <v>626</v>
      </c>
      <c r="D73" s="28">
        <v>600</v>
      </c>
      <c r="E73" s="14"/>
    </row>
    <row r="74" spans="1:5" ht="18" customHeight="1">
      <c r="A74" s="228"/>
      <c r="B74" s="151" t="s">
        <v>481</v>
      </c>
      <c r="C74" s="28" t="s">
        <v>626</v>
      </c>
      <c r="D74" s="28">
        <v>400</v>
      </c>
      <c r="E74" s="14"/>
    </row>
    <row r="75" spans="1:5" ht="18" customHeight="1">
      <c r="A75" s="228"/>
      <c r="B75" s="21" t="s">
        <v>207</v>
      </c>
      <c r="C75" s="28"/>
      <c r="D75" s="28"/>
      <c r="E75" s="14"/>
    </row>
    <row r="76" spans="1:5" ht="18" customHeight="1">
      <c r="A76" s="228"/>
      <c r="B76" s="53" t="s">
        <v>366</v>
      </c>
      <c r="C76" s="28" t="s">
        <v>628</v>
      </c>
      <c r="D76" s="28">
        <v>4</v>
      </c>
      <c r="E76" s="14"/>
    </row>
    <row r="77" spans="1:5" ht="18" customHeight="1">
      <c r="A77" s="228"/>
      <c r="B77" s="53" t="s">
        <v>574</v>
      </c>
      <c r="C77" s="28" t="s">
        <v>628</v>
      </c>
      <c r="D77" s="28">
        <v>10</v>
      </c>
      <c r="E77" s="14"/>
    </row>
    <row r="78" spans="1:5" ht="18" customHeight="1">
      <c r="A78" s="228" t="s">
        <v>98</v>
      </c>
      <c r="B78" s="21" t="s">
        <v>208</v>
      </c>
      <c r="C78" s="28"/>
      <c r="D78" s="28"/>
      <c r="E78" s="14"/>
    </row>
    <row r="79" spans="1:5" ht="18" customHeight="1">
      <c r="A79" s="228"/>
      <c r="B79" s="53" t="s">
        <v>206</v>
      </c>
      <c r="C79" s="28" t="s">
        <v>626</v>
      </c>
      <c r="D79" s="28">
        <v>700</v>
      </c>
      <c r="E79" s="14"/>
    </row>
    <row r="80" spans="1:5" ht="18" customHeight="1">
      <c r="A80" s="228"/>
      <c r="B80" s="53" t="s">
        <v>251</v>
      </c>
      <c r="C80" s="28" t="s">
        <v>627</v>
      </c>
      <c r="D80" s="62">
        <v>5</v>
      </c>
      <c r="E80" s="78"/>
    </row>
    <row r="81" spans="1:5" ht="18" customHeight="1">
      <c r="A81" s="228"/>
      <c r="B81" s="53" t="s">
        <v>479</v>
      </c>
      <c r="C81" s="28" t="s">
        <v>626</v>
      </c>
      <c r="D81" s="28">
        <v>400</v>
      </c>
      <c r="E81" s="78"/>
    </row>
    <row r="82" spans="1:5" ht="18" customHeight="1">
      <c r="A82" s="228"/>
      <c r="B82" s="53" t="s">
        <v>480</v>
      </c>
      <c r="C82" s="28" t="s">
        <v>626</v>
      </c>
      <c r="D82" s="28">
        <v>600</v>
      </c>
      <c r="E82" s="78"/>
    </row>
    <row r="83" spans="1:5" ht="18" customHeight="1">
      <c r="A83" s="228"/>
      <c r="B83" s="151" t="s">
        <v>481</v>
      </c>
      <c r="C83" s="28" t="s">
        <v>626</v>
      </c>
      <c r="D83" s="28">
        <v>400</v>
      </c>
      <c r="E83" s="78"/>
    </row>
    <row r="84" spans="1:5" ht="18" customHeight="1">
      <c r="A84" s="228"/>
      <c r="B84" s="21" t="s">
        <v>209</v>
      </c>
      <c r="C84" s="28"/>
      <c r="D84" s="28"/>
      <c r="E84" s="14"/>
    </row>
    <row r="85" spans="1:5" ht="18" customHeight="1">
      <c r="A85" s="228"/>
      <c r="B85" s="21" t="s">
        <v>363</v>
      </c>
      <c r="C85" s="28" t="s">
        <v>628</v>
      </c>
      <c r="D85" s="28">
        <v>6</v>
      </c>
      <c r="E85" s="78"/>
    </row>
    <row r="86" spans="1:5" ht="18" customHeight="1">
      <c r="A86" s="152" t="s">
        <v>170</v>
      </c>
      <c r="B86" s="153" t="s">
        <v>458</v>
      </c>
      <c r="C86" s="50"/>
      <c r="D86" s="50"/>
      <c r="E86" s="92"/>
    </row>
    <row r="87" spans="1:5" ht="18" customHeight="1">
      <c r="A87" s="226" t="s">
        <v>97</v>
      </c>
      <c r="B87" s="154" t="s">
        <v>600</v>
      </c>
      <c r="C87" s="155"/>
      <c r="D87" s="155"/>
      <c r="E87" s="155"/>
    </row>
    <row r="88" spans="1:5" ht="18" customHeight="1">
      <c r="A88" s="226"/>
      <c r="B88" s="156" t="s">
        <v>602</v>
      </c>
      <c r="C88" s="155" t="s">
        <v>8</v>
      </c>
      <c r="D88" s="155">
        <v>5</v>
      </c>
      <c r="E88" s="155"/>
    </row>
    <row r="89" spans="1:5" ht="18" customHeight="1">
      <c r="A89" s="226"/>
      <c r="B89" s="157" t="s">
        <v>598</v>
      </c>
      <c r="C89" s="155" t="s">
        <v>637</v>
      </c>
      <c r="D89" s="155">
        <v>1</v>
      </c>
      <c r="E89" s="155"/>
    </row>
    <row r="90" spans="1:5" ht="18" customHeight="1">
      <c r="A90" s="226"/>
      <c r="B90" s="158" t="s">
        <v>599</v>
      </c>
      <c r="C90" s="155" t="s">
        <v>637</v>
      </c>
      <c r="D90" s="155">
        <v>2</v>
      </c>
      <c r="E90" s="155"/>
    </row>
    <row r="91" spans="1:5" ht="18" customHeight="1">
      <c r="A91" s="226"/>
      <c r="B91" s="157" t="s">
        <v>111</v>
      </c>
      <c r="C91" s="155" t="s">
        <v>8</v>
      </c>
      <c r="D91" s="155">
        <v>8</v>
      </c>
      <c r="E91" s="155"/>
    </row>
    <row r="92" spans="1:5" ht="18" customHeight="1">
      <c r="A92" s="226"/>
      <c r="B92" s="158" t="s">
        <v>104</v>
      </c>
      <c r="C92" s="155"/>
      <c r="D92" s="155"/>
      <c r="E92" s="155"/>
    </row>
    <row r="93" spans="1:5" ht="18" customHeight="1">
      <c r="A93" s="226"/>
      <c r="B93" s="157" t="s">
        <v>100</v>
      </c>
      <c r="C93" s="155" t="s">
        <v>8</v>
      </c>
      <c r="D93" s="155">
        <v>5</v>
      </c>
      <c r="E93" s="155"/>
    </row>
    <row r="94" spans="1:5" ht="18" customHeight="1">
      <c r="A94" s="226"/>
      <c r="B94" s="157" t="s">
        <v>101</v>
      </c>
      <c r="C94" s="155" t="s">
        <v>8</v>
      </c>
      <c r="D94" s="155">
        <v>20</v>
      </c>
      <c r="E94" s="155"/>
    </row>
    <row r="95" spans="1:5" ht="18" customHeight="1">
      <c r="A95" s="226"/>
      <c r="B95" s="158" t="s">
        <v>78</v>
      </c>
      <c r="C95" s="155"/>
      <c r="D95" s="155"/>
      <c r="E95" s="155"/>
    </row>
    <row r="96" spans="1:5" ht="18" customHeight="1">
      <c r="A96" s="226"/>
      <c r="B96" s="157" t="s">
        <v>82</v>
      </c>
      <c r="C96" s="155" t="s">
        <v>8</v>
      </c>
      <c r="D96" s="155">
        <v>10</v>
      </c>
      <c r="E96" s="155"/>
    </row>
    <row r="97" spans="1:5" ht="18" customHeight="1">
      <c r="A97" s="226"/>
      <c r="B97" s="157" t="s">
        <v>110</v>
      </c>
      <c r="C97" s="155" t="s">
        <v>8</v>
      </c>
      <c r="D97" s="155">
        <v>60</v>
      </c>
      <c r="E97" s="155"/>
    </row>
    <row r="98" spans="1:5" ht="18" customHeight="1">
      <c r="A98" s="226"/>
      <c r="B98" s="157" t="s">
        <v>84</v>
      </c>
      <c r="C98" s="155" t="s">
        <v>8</v>
      </c>
      <c r="D98" s="155">
        <v>3</v>
      </c>
      <c r="E98" s="155"/>
    </row>
    <row r="99" spans="1:5" ht="18" customHeight="1">
      <c r="A99" s="226"/>
      <c r="B99" s="158" t="s">
        <v>105</v>
      </c>
      <c r="C99" s="155" t="s">
        <v>8</v>
      </c>
      <c r="D99" s="155">
        <v>30</v>
      </c>
      <c r="E99" s="155"/>
    </row>
    <row r="100" spans="1:5" ht="18" customHeight="1">
      <c r="A100" s="226"/>
      <c r="B100" s="158" t="s">
        <v>106</v>
      </c>
      <c r="C100" s="155"/>
      <c r="D100" s="155"/>
      <c r="E100" s="155"/>
    </row>
    <row r="101" spans="1:5" ht="18" customHeight="1">
      <c r="A101" s="226"/>
      <c r="B101" s="157" t="s">
        <v>80</v>
      </c>
      <c r="C101" s="28" t="s">
        <v>628</v>
      </c>
      <c r="D101" s="155">
        <v>12.1</v>
      </c>
      <c r="E101" s="155"/>
    </row>
    <row r="102" spans="1:5" ht="18" customHeight="1">
      <c r="A102" s="226"/>
      <c r="B102" s="157" t="s">
        <v>81</v>
      </c>
      <c r="C102" s="28" t="s">
        <v>628</v>
      </c>
      <c r="D102" s="155">
        <v>12</v>
      </c>
      <c r="E102" s="155"/>
    </row>
    <row r="103" spans="1:5" ht="18" customHeight="1">
      <c r="A103" s="227"/>
      <c r="B103" s="157" t="s">
        <v>92</v>
      </c>
      <c r="C103" s="28" t="s">
        <v>628</v>
      </c>
      <c r="D103" s="155">
        <v>55</v>
      </c>
      <c r="E103" s="49"/>
    </row>
    <row r="104" spans="1:5" ht="18" customHeight="1">
      <c r="A104" s="236" t="s">
        <v>294</v>
      </c>
      <c r="B104" s="154" t="s">
        <v>103</v>
      </c>
      <c r="C104" s="155"/>
      <c r="D104" s="155"/>
      <c r="E104" s="49"/>
    </row>
    <row r="105" spans="1:5" ht="18" customHeight="1">
      <c r="A105" s="226"/>
      <c r="B105" s="157" t="s">
        <v>102</v>
      </c>
      <c r="C105" s="155" t="s">
        <v>637</v>
      </c>
      <c r="D105" s="155">
        <v>1.5</v>
      </c>
      <c r="E105" s="49"/>
    </row>
    <row r="106" spans="1:5" ht="18" customHeight="1">
      <c r="A106" s="226"/>
      <c r="B106" s="157" t="s">
        <v>111</v>
      </c>
      <c r="C106" s="155" t="s">
        <v>8</v>
      </c>
      <c r="D106" s="155">
        <v>7</v>
      </c>
      <c r="E106" s="49"/>
    </row>
    <row r="107" spans="1:5" ht="18" customHeight="1">
      <c r="A107" s="226"/>
      <c r="B107" s="158" t="s">
        <v>107</v>
      </c>
      <c r="C107" s="155"/>
      <c r="D107" s="155"/>
      <c r="E107" s="49"/>
    </row>
    <row r="108" spans="1:5" ht="18" customHeight="1">
      <c r="A108" s="226"/>
      <c r="B108" s="157" t="s">
        <v>82</v>
      </c>
      <c r="C108" s="155" t="s">
        <v>8</v>
      </c>
      <c r="D108" s="155">
        <v>8</v>
      </c>
      <c r="E108" s="49"/>
    </row>
    <row r="109" spans="1:5" ht="18" customHeight="1">
      <c r="A109" s="226"/>
      <c r="B109" s="157" t="s">
        <v>110</v>
      </c>
      <c r="C109" s="155" t="s">
        <v>8</v>
      </c>
      <c r="D109" s="155">
        <v>50</v>
      </c>
      <c r="E109" s="49"/>
    </row>
    <row r="110" spans="1:5" ht="18" customHeight="1">
      <c r="A110" s="226"/>
      <c r="B110" s="157" t="s">
        <v>84</v>
      </c>
      <c r="C110" s="155" t="s">
        <v>8</v>
      </c>
      <c r="D110" s="155">
        <v>4</v>
      </c>
      <c r="E110" s="49"/>
    </row>
    <row r="111" spans="1:5" ht="18" customHeight="1">
      <c r="A111" s="226"/>
      <c r="B111" s="158" t="s">
        <v>108</v>
      </c>
      <c r="C111" s="155" t="s">
        <v>8</v>
      </c>
      <c r="D111" s="155">
        <v>30</v>
      </c>
      <c r="E111" s="49"/>
    </row>
    <row r="112" spans="1:5" ht="18" customHeight="1">
      <c r="A112" s="226"/>
      <c r="B112" s="158" t="s">
        <v>109</v>
      </c>
      <c r="C112" s="155"/>
      <c r="D112" s="155"/>
      <c r="E112" s="49"/>
    </row>
    <row r="113" spans="1:5" ht="18" customHeight="1">
      <c r="A113" s="226"/>
      <c r="B113" s="157" t="s">
        <v>80</v>
      </c>
      <c r="C113" s="155" t="s">
        <v>637</v>
      </c>
      <c r="D113" s="155">
        <v>7.1</v>
      </c>
      <c r="E113" s="49"/>
    </row>
    <row r="114" spans="1:5" ht="18" customHeight="1">
      <c r="A114" s="227"/>
      <c r="B114" s="157" t="s">
        <v>92</v>
      </c>
      <c r="C114" s="155" t="s">
        <v>637</v>
      </c>
      <c r="D114" s="155">
        <v>55</v>
      </c>
      <c r="E114" s="155"/>
    </row>
    <row r="115" spans="1:5" ht="36.75" customHeight="1">
      <c r="A115" s="235" t="s">
        <v>640</v>
      </c>
      <c r="B115" s="235"/>
      <c r="C115" s="235"/>
      <c r="D115" s="235"/>
      <c r="E115" s="235"/>
    </row>
  </sheetData>
  <mergeCells count="12">
    <mergeCell ref="A11:A20"/>
    <mergeCell ref="A21:A28"/>
    <mergeCell ref="A58:E58"/>
    <mergeCell ref="A115:E115"/>
    <mergeCell ref="A1:E1"/>
    <mergeCell ref="A104:A114"/>
    <mergeCell ref="A68:A77"/>
    <mergeCell ref="A78:A85"/>
    <mergeCell ref="A87:A103"/>
    <mergeCell ref="A2:E2"/>
    <mergeCell ref="A30:A46"/>
    <mergeCell ref="A47:A57"/>
  </mergeCells>
  <printOptions/>
  <pageMargins left="0.37" right="0.17" top="0.46" bottom="0.56" header="0.37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84"/>
  <sheetViews>
    <sheetView workbookViewId="0" topLeftCell="A1">
      <selection activeCell="D7" sqref="D7"/>
    </sheetView>
  </sheetViews>
  <sheetFormatPr defaultColWidth="9.140625" defaultRowHeight="12.75"/>
  <cols>
    <col min="1" max="1" width="9.140625" style="7" customWidth="1"/>
    <col min="2" max="2" width="39.57421875" style="7" customWidth="1"/>
    <col min="3" max="3" width="13.7109375" style="7" customWidth="1"/>
    <col min="4" max="4" width="17.8515625" style="7" customWidth="1"/>
    <col min="5" max="5" width="18.7109375" style="7" customWidth="1"/>
    <col min="6" max="16384" width="9.140625" style="7" customWidth="1"/>
  </cols>
  <sheetData>
    <row r="1" spans="1:5" ht="16.5">
      <c r="A1" s="231" t="s">
        <v>677</v>
      </c>
      <c r="B1" s="231"/>
      <c r="C1" s="231"/>
      <c r="D1" s="231"/>
      <c r="E1" s="231"/>
    </row>
    <row r="2" spans="1:5" s="1" customFormat="1" ht="16.5">
      <c r="A2" s="230" t="s">
        <v>657</v>
      </c>
      <c r="B2" s="230"/>
      <c r="C2" s="230"/>
      <c r="D2" s="230"/>
      <c r="E2" s="230"/>
    </row>
    <row r="3" spans="1:5" s="1" customFormat="1" ht="16.5">
      <c r="A3" s="2"/>
      <c r="B3" s="2"/>
      <c r="C3" s="2"/>
      <c r="D3" s="2"/>
      <c r="E3" s="2"/>
    </row>
    <row r="4" spans="1:5" s="1" customFormat="1" ht="16.5">
      <c r="A4" s="2"/>
      <c r="B4" s="3" t="s">
        <v>372</v>
      </c>
      <c r="C4" s="2"/>
      <c r="D4" s="2"/>
      <c r="E4" s="2"/>
    </row>
    <row r="5" spans="1:5" s="1" customFormat="1" ht="16.5">
      <c r="A5" s="2"/>
      <c r="B5" s="3" t="s">
        <v>397</v>
      </c>
      <c r="C5" s="2"/>
      <c r="D5" s="2"/>
      <c r="E5" s="2"/>
    </row>
    <row r="6" spans="1:5" s="1" customFormat="1" ht="16.5">
      <c r="A6" s="2"/>
      <c r="B6" s="3" t="s">
        <v>398</v>
      </c>
      <c r="C6" s="2"/>
      <c r="D6" s="2"/>
      <c r="E6" s="2"/>
    </row>
    <row r="7" spans="1:5" s="1" customFormat="1" ht="16.5">
      <c r="A7" s="2"/>
      <c r="B7" s="3" t="s">
        <v>482</v>
      </c>
      <c r="C7" s="2"/>
      <c r="D7" s="2"/>
      <c r="E7" s="2"/>
    </row>
    <row r="8" s="5" customFormat="1" ht="16.5">
      <c r="A8" s="4"/>
    </row>
    <row r="9" spans="1:5" ht="30.75" customHeight="1">
      <c r="A9" s="8" t="s">
        <v>117</v>
      </c>
      <c r="B9" s="8" t="s">
        <v>63</v>
      </c>
      <c r="C9" s="8" t="s">
        <v>1</v>
      </c>
      <c r="D9" s="8" t="s">
        <v>44</v>
      </c>
      <c r="E9" s="8" t="s">
        <v>2</v>
      </c>
    </row>
    <row r="10" spans="1:5" ht="16.5">
      <c r="A10" s="8" t="s">
        <v>168</v>
      </c>
      <c r="B10" s="61" t="s">
        <v>461</v>
      </c>
      <c r="C10" s="8"/>
      <c r="D10" s="8"/>
      <c r="E10" s="8"/>
    </row>
    <row r="11" spans="1:5" ht="16.5" customHeight="1">
      <c r="A11" s="228" t="s">
        <v>35</v>
      </c>
      <c r="B11" s="21" t="s">
        <v>287</v>
      </c>
      <c r="C11" s="28" t="s">
        <v>13</v>
      </c>
      <c r="D11" s="28">
        <v>420</v>
      </c>
      <c r="E11" s="28"/>
    </row>
    <row r="12" spans="1:5" ht="16.5" customHeight="1">
      <c r="A12" s="228"/>
      <c r="B12" s="21" t="s">
        <v>205</v>
      </c>
      <c r="C12" s="28"/>
      <c r="D12" s="28"/>
      <c r="E12" s="28"/>
    </row>
    <row r="13" spans="1:5" ht="16.5" customHeight="1">
      <c r="A13" s="228"/>
      <c r="B13" s="53" t="s">
        <v>206</v>
      </c>
      <c r="C13" s="159" t="s">
        <v>626</v>
      </c>
      <c r="D13" s="28">
        <v>400</v>
      </c>
      <c r="E13" s="28"/>
    </row>
    <row r="14" spans="1:5" ht="16.5" customHeight="1">
      <c r="A14" s="228"/>
      <c r="B14" s="53" t="s">
        <v>251</v>
      </c>
      <c r="C14" s="28" t="s">
        <v>627</v>
      </c>
      <c r="D14" s="62">
        <v>4</v>
      </c>
      <c r="E14" s="62"/>
    </row>
    <row r="15" spans="1:5" ht="16.5" customHeight="1">
      <c r="A15" s="228"/>
      <c r="B15" s="53" t="s">
        <v>479</v>
      </c>
      <c r="C15" s="159" t="s">
        <v>626</v>
      </c>
      <c r="D15" s="28">
        <v>600</v>
      </c>
      <c r="E15" s="28"/>
    </row>
    <row r="16" spans="1:5" ht="16.5" customHeight="1">
      <c r="A16" s="228"/>
      <c r="B16" s="53" t="s">
        <v>480</v>
      </c>
      <c r="C16" s="159" t="s">
        <v>626</v>
      </c>
      <c r="D16" s="28">
        <v>650</v>
      </c>
      <c r="E16" s="28"/>
    </row>
    <row r="17" spans="1:5" ht="16.5" customHeight="1">
      <c r="A17" s="228"/>
      <c r="B17" s="54" t="s">
        <v>481</v>
      </c>
      <c r="C17" s="159" t="s">
        <v>626</v>
      </c>
      <c r="D17" s="28">
        <v>350</v>
      </c>
      <c r="E17" s="28"/>
    </row>
    <row r="18" spans="1:5" ht="16.5" customHeight="1">
      <c r="A18" s="228"/>
      <c r="B18" s="21" t="s">
        <v>207</v>
      </c>
      <c r="C18" s="28"/>
      <c r="D18" s="28"/>
      <c r="E18" s="55"/>
    </row>
    <row r="19" spans="1:5" ht="16.5" customHeight="1">
      <c r="A19" s="228"/>
      <c r="B19" s="53" t="s">
        <v>366</v>
      </c>
      <c r="C19" s="28" t="s">
        <v>628</v>
      </c>
      <c r="D19" s="28">
        <v>1</v>
      </c>
      <c r="E19" s="28"/>
    </row>
    <row r="20" spans="1:5" ht="16.5" customHeight="1">
      <c r="A20" s="228"/>
      <c r="B20" s="53" t="s">
        <v>431</v>
      </c>
      <c r="C20" s="28" t="s">
        <v>628</v>
      </c>
      <c r="D20" s="28">
        <v>4</v>
      </c>
      <c r="E20" s="28"/>
    </row>
    <row r="21" spans="1:5" ht="16.5" customHeight="1">
      <c r="A21" s="228" t="s">
        <v>36</v>
      </c>
      <c r="B21" s="21" t="s">
        <v>208</v>
      </c>
      <c r="C21" s="28"/>
      <c r="D21" s="28"/>
      <c r="E21" s="28"/>
    </row>
    <row r="22" spans="1:5" ht="16.5" customHeight="1">
      <c r="A22" s="228"/>
      <c r="B22" s="53" t="s">
        <v>479</v>
      </c>
      <c r="C22" s="159" t="s">
        <v>626</v>
      </c>
      <c r="D22" s="28">
        <v>570</v>
      </c>
      <c r="E22" s="28"/>
    </row>
    <row r="23" spans="1:5" ht="16.5" customHeight="1">
      <c r="A23" s="228"/>
      <c r="B23" s="53" t="s">
        <v>480</v>
      </c>
      <c r="C23" s="159" t="s">
        <v>626</v>
      </c>
      <c r="D23" s="28">
        <v>620</v>
      </c>
      <c r="E23" s="28"/>
    </row>
    <row r="24" spans="1:5" ht="16.5" customHeight="1">
      <c r="A24" s="228"/>
      <c r="B24" s="54" t="s">
        <v>481</v>
      </c>
      <c r="C24" s="159" t="s">
        <v>626</v>
      </c>
      <c r="D24" s="28">
        <v>330</v>
      </c>
      <c r="E24" s="28"/>
    </row>
    <row r="25" spans="1:5" ht="16.5" customHeight="1">
      <c r="A25" s="228"/>
      <c r="B25" s="21" t="s">
        <v>209</v>
      </c>
      <c r="C25" s="28"/>
      <c r="D25" s="28"/>
      <c r="E25" s="28"/>
    </row>
    <row r="26" spans="1:5" ht="16.5" customHeight="1">
      <c r="A26" s="228"/>
      <c r="B26" s="21" t="s">
        <v>26</v>
      </c>
      <c r="C26" s="28" t="s">
        <v>628</v>
      </c>
      <c r="D26" s="28">
        <v>1</v>
      </c>
      <c r="E26" s="28"/>
    </row>
    <row r="27" spans="1:5" ht="16.5" customHeight="1">
      <c r="A27" s="228" t="s">
        <v>37</v>
      </c>
      <c r="B27" s="21" t="s">
        <v>208</v>
      </c>
      <c r="C27" s="28"/>
      <c r="D27" s="28"/>
      <c r="E27" s="28"/>
    </row>
    <row r="28" spans="1:5" ht="16.5" customHeight="1">
      <c r="A28" s="228"/>
      <c r="B28" s="53" t="s">
        <v>479</v>
      </c>
      <c r="C28" s="159" t="s">
        <v>626</v>
      </c>
      <c r="D28" s="28">
        <v>570</v>
      </c>
      <c r="E28" s="28"/>
    </row>
    <row r="29" spans="1:5" ht="16.5" customHeight="1">
      <c r="A29" s="228"/>
      <c r="B29" s="53" t="s">
        <v>480</v>
      </c>
      <c r="C29" s="159" t="s">
        <v>626</v>
      </c>
      <c r="D29" s="28">
        <v>620</v>
      </c>
      <c r="E29" s="28"/>
    </row>
    <row r="30" spans="1:5" ht="16.5" customHeight="1">
      <c r="A30" s="228"/>
      <c r="B30" s="54" t="s">
        <v>481</v>
      </c>
      <c r="C30" s="159" t="s">
        <v>626</v>
      </c>
      <c r="D30" s="28">
        <v>330</v>
      </c>
      <c r="E30" s="28"/>
    </row>
    <row r="31" spans="1:5" ht="16.5" customHeight="1">
      <c r="A31" s="228"/>
      <c r="B31" s="21" t="s">
        <v>209</v>
      </c>
      <c r="C31" s="28"/>
      <c r="D31" s="28"/>
      <c r="E31" s="55"/>
    </row>
    <row r="32" spans="1:5" ht="16.5" customHeight="1">
      <c r="A32" s="228"/>
      <c r="B32" s="21" t="s">
        <v>26</v>
      </c>
      <c r="C32" s="28" t="s">
        <v>628</v>
      </c>
      <c r="D32" s="28">
        <v>2</v>
      </c>
      <c r="E32" s="28"/>
    </row>
    <row r="33" spans="1:5" ht="16.5" customHeight="1">
      <c r="A33" s="240" t="s">
        <v>67</v>
      </c>
      <c r="B33" s="21" t="s">
        <v>208</v>
      </c>
      <c r="C33" s="28"/>
      <c r="D33" s="28"/>
      <c r="E33" s="28"/>
    </row>
    <row r="34" spans="1:5" ht="16.5" customHeight="1">
      <c r="A34" s="241"/>
      <c r="B34" s="53" t="s">
        <v>479</v>
      </c>
      <c r="C34" s="159" t="s">
        <v>626</v>
      </c>
      <c r="D34" s="28">
        <v>570</v>
      </c>
      <c r="E34" s="28"/>
    </row>
    <row r="35" spans="1:5" ht="16.5" customHeight="1">
      <c r="A35" s="241"/>
      <c r="B35" s="53" t="s">
        <v>480</v>
      </c>
      <c r="C35" s="159" t="s">
        <v>626</v>
      </c>
      <c r="D35" s="28">
        <v>620</v>
      </c>
      <c r="E35" s="28"/>
    </row>
    <row r="36" spans="1:5" ht="16.5" customHeight="1">
      <c r="A36" s="241"/>
      <c r="B36" s="54" t="s">
        <v>481</v>
      </c>
      <c r="C36" s="159" t="s">
        <v>626</v>
      </c>
      <c r="D36" s="28">
        <v>330</v>
      </c>
      <c r="E36" s="28"/>
    </row>
    <row r="37" spans="1:5" ht="16.5" customHeight="1">
      <c r="A37" s="241"/>
      <c r="B37" s="21" t="s">
        <v>209</v>
      </c>
      <c r="C37" s="28"/>
      <c r="D37" s="28"/>
      <c r="E37" s="55"/>
    </row>
    <row r="38" spans="1:5" ht="16.5" customHeight="1">
      <c r="A38" s="241"/>
      <c r="B38" s="21" t="s">
        <v>26</v>
      </c>
      <c r="C38" s="28" t="s">
        <v>628</v>
      </c>
      <c r="D38" s="28">
        <v>2</v>
      </c>
      <c r="E38" s="28"/>
    </row>
    <row r="39" spans="1:5" ht="16.5" customHeight="1">
      <c r="A39" s="228" t="s">
        <v>50</v>
      </c>
      <c r="B39" s="21" t="s">
        <v>208</v>
      </c>
      <c r="C39" s="55"/>
      <c r="D39" s="55"/>
      <c r="E39" s="55"/>
    </row>
    <row r="40" spans="1:5" ht="16.5" customHeight="1">
      <c r="A40" s="228"/>
      <c r="B40" s="53" t="s">
        <v>479</v>
      </c>
      <c r="C40" s="159" t="s">
        <v>626</v>
      </c>
      <c r="D40" s="28">
        <v>570</v>
      </c>
      <c r="E40" s="28"/>
    </row>
    <row r="41" spans="1:5" ht="16.5" customHeight="1">
      <c r="A41" s="228"/>
      <c r="B41" s="53" t="s">
        <v>480</v>
      </c>
      <c r="C41" s="159" t="s">
        <v>626</v>
      </c>
      <c r="D41" s="28">
        <v>620</v>
      </c>
      <c r="E41" s="28"/>
    </row>
    <row r="42" spans="1:5" ht="16.5" customHeight="1">
      <c r="A42" s="228"/>
      <c r="B42" s="54" t="s">
        <v>481</v>
      </c>
      <c r="C42" s="159" t="s">
        <v>626</v>
      </c>
      <c r="D42" s="28">
        <v>330</v>
      </c>
      <c r="E42" s="28"/>
    </row>
    <row r="43" spans="1:5" ht="16.5" customHeight="1">
      <c r="A43" s="228"/>
      <c r="B43" s="53" t="s">
        <v>206</v>
      </c>
      <c r="C43" s="159" t="s">
        <v>626</v>
      </c>
      <c r="D43" s="28">
        <v>400</v>
      </c>
      <c r="E43" s="28"/>
    </row>
    <row r="44" spans="1:5" ht="16.5" customHeight="1">
      <c r="A44" s="228"/>
      <c r="B44" s="53" t="s">
        <v>251</v>
      </c>
      <c r="C44" s="28" t="s">
        <v>627</v>
      </c>
      <c r="D44" s="62">
        <v>4</v>
      </c>
      <c r="E44" s="28"/>
    </row>
    <row r="45" spans="1:5" ht="16.5" customHeight="1">
      <c r="A45" s="228"/>
      <c r="B45" s="21" t="s">
        <v>209</v>
      </c>
      <c r="C45" s="28"/>
      <c r="D45" s="28"/>
      <c r="E45" s="55"/>
    </row>
    <row r="46" spans="1:5" ht="16.5" customHeight="1">
      <c r="A46" s="228"/>
      <c r="B46" s="21" t="s">
        <v>26</v>
      </c>
      <c r="C46" s="28" t="s">
        <v>628</v>
      </c>
      <c r="D46" s="28">
        <v>2</v>
      </c>
      <c r="E46" s="28"/>
    </row>
    <row r="47" spans="1:5" ht="16.5" customHeight="1">
      <c r="A47" s="100" t="s">
        <v>170</v>
      </c>
      <c r="B47" s="93" t="s">
        <v>458</v>
      </c>
      <c r="C47" s="94"/>
      <c r="D47" s="94"/>
      <c r="E47" s="94"/>
    </row>
    <row r="48" spans="1:5" ht="18" customHeight="1">
      <c r="A48" s="237" t="s">
        <v>35</v>
      </c>
      <c r="B48" s="71" t="s">
        <v>73</v>
      </c>
      <c r="C48" s="31"/>
      <c r="D48" s="31"/>
      <c r="E48" s="31"/>
    </row>
    <row r="49" spans="1:5" ht="18" customHeight="1">
      <c r="A49" s="237"/>
      <c r="B49" s="72" t="s">
        <v>88</v>
      </c>
      <c r="C49" s="31" t="s">
        <v>8</v>
      </c>
      <c r="D49" s="31">
        <v>10</v>
      </c>
      <c r="E49" s="31"/>
    </row>
    <row r="50" spans="1:5" ht="18" customHeight="1">
      <c r="A50" s="237"/>
      <c r="B50" s="72" t="s">
        <v>214</v>
      </c>
      <c r="C50" s="31" t="s">
        <v>8</v>
      </c>
      <c r="D50" s="31">
        <v>3</v>
      </c>
      <c r="E50" s="31"/>
    </row>
    <row r="51" spans="1:5" ht="18" customHeight="1">
      <c r="A51" s="237"/>
      <c r="B51" s="72" t="s">
        <v>483</v>
      </c>
      <c r="C51" s="31" t="s">
        <v>8</v>
      </c>
      <c r="D51" s="31">
        <v>13</v>
      </c>
      <c r="E51" s="31"/>
    </row>
    <row r="52" spans="1:5" ht="18" customHeight="1">
      <c r="A52" s="237"/>
      <c r="B52" s="24" t="s">
        <v>484</v>
      </c>
      <c r="C52" s="28" t="s">
        <v>637</v>
      </c>
      <c r="D52" s="31">
        <v>1</v>
      </c>
      <c r="E52" s="31"/>
    </row>
    <row r="53" spans="1:5" ht="18" customHeight="1">
      <c r="A53" s="237"/>
      <c r="B53" s="158" t="s">
        <v>77</v>
      </c>
      <c r="C53" s="155" t="s">
        <v>8</v>
      </c>
      <c r="D53" s="155">
        <v>5</v>
      </c>
      <c r="E53" s="155"/>
    </row>
    <row r="54" spans="1:5" ht="18" customHeight="1">
      <c r="A54" s="237"/>
      <c r="B54" s="158" t="s">
        <v>78</v>
      </c>
      <c r="C54" s="155"/>
      <c r="D54" s="155"/>
      <c r="E54" s="155"/>
    </row>
    <row r="55" spans="1:5" ht="18" customHeight="1">
      <c r="A55" s="237"/>
      <c r="B55" s="157" t="s">
        <v>136</v>
      </c>
      <c r="C55" s="155" t="s">
        <v>8</v>
      </c>
      <c r="D55" s="155">
        <f>4*4</f>
        <v>16</v>
      </c>
      <c r="E55" s="155"/>
    </row>
    <row r="56" spans="1:5" ht="18" customHeight="1">
      <c r="A56" s="237"/>
      <c r="B56" s="157" t="s">
        <v>130</v>
      </c>
      <c r="C56" s="155" t="s">
        <v>8</v>
      </c>
      <c r="D56" s="155">
        <v>20</v>
      </c>
      <c r="E56" s="155"/>
    </row>
    <row r="57" spans="1:5" ht="18" customHeight="1">
      <c r="A57" s="237"/>
      <c r="B57" s="157" t="s">
        <v>84</v>
      </c>
      <c r="C57" s="155" t="s">
        <v>8</v>
      </c>
      <c r="D57" s="155">
        <v>3</v>
      </c>
      <c r="E57" s="155"/>
    </row>
    <row r="58" spans="1:5" ht="18" customHeight="1">
      <c r="A58" s="237"/>
      <c r="B58" s="158" t="s">
        <v>79</v>
      </c>
      <c r="C58" s="155"/>
      <c r="D58" s="155"/>
      <c r="E58" s="155"/>
    </row>
    <row r="59" spans="1:5" ht="18" customHeight="1">
      <c r="A59" s="237"/>
      <c r="B59" s="157" t="s">
        <v>80</v>
      </c>
      <c r="C59" s="141" t="s">
        <v>629</v>
      </c>
      <c r="D59" s="155">
        <v>6</v>
      </c>
      <c r="E59" s="155"/>
    </row>
    <row r="60" spans="1:5" ht="18" customHeight="1">
      <c r="A60" s="238"/>
      <c r="B60" s="157" t="s">
        <v>81</v>
      </c>
      <c r="C60" s="141" t="s">
        <v>629</v>
      </c>
      <c r="D60" s="155">
        <f>420*3/1000</f>
        <v>1.26</v>
      </c>
      <c r="E60" s="30" t="s">
        <v>446</v>
      </c>
    </row>
    <row r="61" spans="1:5" ht="18" customHeight="1">
      <c r="A61" s="239" t="s">
        <v>36</v>
      </c>
      <c r="B61" s="161" t="s">
        <v>85</v>
      </c>
      <c r="C61" s="155"/>
      <c r="D61" s="155"/>
      <c r="E61" s="49"/>
    </row>
    <row r="62" spans="1:5" ht="18" customHeight="1">
      <c r="A62" s="242"/>
      <c r="B62" s="157" t="s">
        <v>82</v>
      </c>
      <c r="C62" s="155" t="s">
        <v>8</v>
      </c>
      <c r="D62" s="155">
        <v>12</v>
      </c>
      <c r="E62" s="155"/>
    </row>
    <row r="63" spans="1:5" ht="18" customHeight="1">
      <c r="A63" s="242"/>
      <c r="B63" s="157" t="s">
        <v>129</v>
      </c>
      <c r="C63" s="155" t="s">
        <v>8</v>
      </c>
      <c r="D63" s="155">
        <v>20</v>
      </c>
      <c r="E63" s="155"/>
    </row>
    <row r="64" spans="1:5" ht="18" customHeight="1">
      <c r="A64" s="242"/>
      <c r="B64" s="157" t="s">
        <v>84</v>
      </c>
      <c r="C64" s="155" t="s">
        <v>8</v>
      </c>
      <c r="D64" s="155">
        <v>3</v>
      </c>
      <c r="E64" s="155"/>
    </row>
    <row r="65" spans="1:5" ht="18" customHeight="1">
      <c r="A65" s="243"/>
      <c r="B65" s="158" t="s">
        <v>87</v>
      </c>
      <c r="C65" s="141" t="s">
        <v>629</v>
      </c>
      <c r="D65" s="155">
        <v>1.52</v>
      </c>
      <c r="E65" s="49"/>
    </row>
    <row r="66" spans="1:5" ht="18" customHeight="1">
      <c r="A66" s="239" t="s">
        <v>37</v>
      </c>
      <c r="B66" s="161" t="s">
        <v>85</v>
      </c>
      <c r="C66" s="155"/>
      <c r="D66" s="155"/>
      <c r="E66" s="49"/>
    </row>
    <row r="67" spans="1:5" ht="18" customHeight="1">
      <c r="A67" s="237"/>
      <c r="B67" s="157" t="s">
        <v>82</v>
      </c>
      <c r="C67" s="155" t="s">
        <v>8</v>
      </c>
      <c r="D67" s="155">
        <v>12</v>
      </c>
      <c r="E67" s="155"/>
    </row>
    <row r="68" spans="1:5" ht="18" customHeight="1">
      <c r="A68" s="237"/>
      <c r="B68" s="157" t="s">
        <v>86</v>
      </c>
      <c r="C68" s="155" t="s">
        <v>8</v>
      </c>
      <c r="D68" s="155">
        <v>20</v>
      </c>
      <c r="E68" s="155"/>
    </row>
    <row r="69" spans="1:5" ht="18" customHeight="1">
      <c r="A69" s="237"/>
      <c r="B69" s="157" t="s">
        <v>84</v>
      </c>
      <c r="C69" s="155" t="s">
        <v>8</v>
      </c>
      <c r="D69" s="155">
        <v>3</v>
      </c>
      <c r="E69" s="155"/>
    </row>
    <row r="70" spans="1:5" ht="18" customHeight="1">
      <c r="A70" s="238"/>
      <c r="B70" s="158" t="s">
        <v>87</v>
      </c>
      <c r="C70" s="141" t="s">
        <v>629</v>
      </c>
      <c r="D70" s="155">
        <v>1.52</v>
      </c>
      <c r="E70" s="49"/>
    </row>
    <row r="71" spans="1:5" ht="18" customHeight="1">
      <c r="A71" s="239" t="s">
        <v>76</v>
      </c>
      <c r="B71" s="161" t="s">
        <v>85</v>
      </c>
      <c r="C71" s="155"/>
      <c r="D71" s="155"/>
      <c r="E71" s="49"/>
    </row>
    <row r="72" spans="1:5" ht="18" customHeight="1">
      <c r="A72" s="237"/>
      <c r="B72" s="157" t="s">
        <v>82</v>
      </c>
      <c r="C72" s="155" t="s">
        <v>8</v>
      </c>
      <c r="D72" s="155">
        <v>12</v>
      </c>
      <c r="E72" s="155"/>
    </row>
    <row r="73" spans="1:5" ht="18" customHeight="1">
      <c r="A73" s="237"/>
      <c r="B73" s="157" t="s">
        <v>129</v>
      </c>
      <c r="C73" s="155" t="s">
        <v>8</v>
      </c>
      <c r="D73" s="155">
        <v>20</v>
      </c>
      <c r="E73" s="155"/>
    </row>
    <row r="74" spans="1:5" ht="18" customHeight="1">
      <c r="A74" s="237"/>
      <c r="B74" s="157" t="s">
        <v>84</v>
      </c>
      <c r="C74" s="155" t="s">
        <v>8</v>
      </c>
      <c r="D74" s="155">
        <v>3</v>
      </c>
      <c r="E74" s="155"/>
    </row>
    <row r="75" spans="1:5" ht="18" customHeight="1">
      <c r="A75" s="238"/>
      <c r="B75" s="157" t="s">
        <v>87</v>
      </c>
      <c r="C75" s="141" t="s">
        <v>629</v>
      </c>
      <c r="D75" s="155">
        <v>1.52</v>
      </c>
      <c r="E75" s="155"/>
    </row>
    <row r="76" spans="1:5" ht="18" customHeight="1">
      <c r="A76" s="239" t="s">
        <v>75</v>
      </c>
      <c r="B76" s="161" t="s">
        <v>85</v>
      </c>
      <c r="C76" s="155"/>
      <c r="D76" s="155"/>
      <c r="E76" s="155"/>
    </row>
    <row r="77" spans="1:5" ht="18" customHeight="1">
      <c r="A77" s="237"/>
      <c r="B77" s="157" t="s">
        <v>82</v>
      </c>
      <c r="C77" s="155" t="s">
        <v>8</v>
      </c>
      <c r="D77" s="155">
        <v>16</v>
      </c>
      <c r="E77" s="49"/>
    </row>
    <row r="78" spans="1:5" ht="18" customHeight="1">
      <c r="A78" s="237"/>
      <c r="B78" s="157" t="s">
        <v>129</v>
      </c>
      <c r="C78" s="155" t="s">
        <v>8</v>
      </c>
      <c r="D78" s="155">
        <v>25</v>
      </c>
      <c r="E78" s="49"/>
    </row>
    <row r="79" spans="1:5" ht="18" customHeight="1">
      <c r="A79" s="237"/>
      <c r="B79" s="157" t="s">
        <v>84</v>
      </c>
      <c r="C79" s="155" t="s">
        <v>8</v>
      </c>
      <c r="D79" s="155">
        <v>6</v>
      </c>
      <c r="E79" s="49"/>
    </row>
    <row r="80" spans="1:5" ht="18" customHeight="1">
      <c r="A80" s="237"/>
      <c r="B80" s="158" t="s">
        <v>89</v>
      </c>
      <c r="C80" s="155" t="s">
        <v>8</v>
      </c>
      <c r="D80" s="155">
        <v>14</v>
      </c>
      <c r="E80" s="49"/>
    </row>
    <row r="81" spans="1:5" ht="18" customHeight="1">
      <c r="A81" s="237"/>
      <c r="B81" s="158" t="s">
        <v>90</v>
      </c>
      <c r="C81" s="155"/>
      <c r="D81" s="155"/>
      <c r="E81" s="49"/>
    </row>
    <row r="82" spans="1:5" ht="18" customHeight="1">
      <c r="A82" s="237"/>
      <c r="B82" s="157" t="s">
        <v>80</v>
      </c>
      <c r="C82" s="141" t="s">
        <v>629</v>
      </c>
      <c r="D82" s="155">
        <v>5.92</v>
      </c>
      <c r="E82" s="49"/>
    </row>
    <row r="83" spans="1:5" ht="18" customHeight="1">
      <c r="A83" s="238"/>
      <c r="B83" s="157" t="s">
        <v>92</v>
      </c>
      <c r="C83" s="141" t="s">
        <v>629</v>
      </c>
      <c r="D83" s="155">
        <v>12</v>
      </c>
      <c r="E83" s="49"/>
    </row>
    <row r="84" spans="1:5" ht="16.5">
      <c r="A84" s="235" t="s">
        <v>641</v>
      </c>
      <c r="B84" s="235"/>
      <c r="C84" s="235"/>
      <c r="D84" s="235"/>
      <c r="E84" s="235"/>
    </row>
  </sheetData>
  <mergeCells count="13">
    <mergeCell ref="A1:E1"/>
    <mergeCell ref="A76:A83"/>
    <mergeCell ref="A11:A20"/>
    <mergeCell ref="A21:A26"/>
    <mergeCell ref="A27:A32"/>
    <mergeCell ref="A39:A46"/>
    <mergeCell ref="A66:A70"/>
    <mergeCell ref="A71:A75"/>
    <mergeCell ref="A2:E2"/>
    <mergeCell ref="A33:A38"/>
    <mergeCell ref="A84:E84"/>
    <mergeCell ref="A48:A60"/>
    <mergeCell ref="A61:A65"/>
  </mergeCells>
  <printOptions/>
  <pageMargins left="0.39" right="0.22" top="0.39" bottom="0.64" header="0.43" footer="0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E10" sqref="E10"/>
    </sheetView>
  </sheetViews>
  <sheetFormatPr defaultColWidth="9.140625" defaultRowHeight="12.75"/>
  <cols>
    <col min="1" max="1" width="8.00390625" style="29" customWidth="1"/>
    <col min="2" max="2" width="31.57421875" style="1" customWidth="1"/>
    <col min="3" max="3" width="10.28125" style="1" customWidth="1"/>
    <col min="4" max="4" width="11.57421875" style="1" customWidth="1"/>
    <col min="5" max="5" width="39.8515625" style="107" customWidth="1"/>
    <col min="6" max="16384" width="9.140625" style="1" customWidth="1"/>
  </cols>
  <sheetData>
    <row r="1" spans="1:5" ht="21.75" customHeight="1">
      <c r="A1" s="229" t="s">
        <v>660</v>
      </c>
      <c r="B1" s="229"/>
      <c r="C1" s="229"/>
      <c r="D1" s="229"/>
      <c r="E1" s="229"/>
    </row>
    <row r="2" spans="1:5" ht="16.5">
      <c r="A2" s="230" t="s">
        <v>657</v>
      </c>
      <c r="B2" s="230"/>
      <c r="C2" s="230"/>
      <c r="D2" s="230"/>
      <c r="E2" s="230"/>
    </row>
    <row r="3" spans="1:5" ht="10.5" customHeight="1">
      <c r="A3" s="160"/>
      <c r="B3" s="160"/>
      <c r="C3" s="160"/>
      <c r="D3" s="160"/>
      <c r="E3" s="208"/>
    </row>
    <row r="4" spans="1:5" ht="15" customHeight="1">
      <c r="A4" s="160"/>
      <c r="B4" s="1" t="s">
        <v>372</v>
      </c>
      <c r="D4" s="160"/>
      <c r="E4" s="208"/>
    </row>
    <row r="5" spans="1:5" ht="15" customHeight="1">
      <c r="A5" s="160"/>
      <c r="B5" s="1" t="s">
        <v>658</v>
      </c>
      <c r="D5" s="160"/>
      <c r="E5" s="208"/>
    </row>
    <row r="6" spans="1:5" s="6" customFormat="1" ht="16.5">
      <c r="A6" s="187"/>
      <c r="B6" s="5"/>
      <c r="D6" s="5"/>
      <c r="E6" s="139"/>
    </row>
    <row r="7" spans="1:5" ht="25.5" customHeight="1">
      <c r="A7" s="8" t="s">
        <v>117</v>
      </c>
      <c r="B7" s="183" t="s">
        <v>0</v>
      </c>
      <c r="C7" s="183" t="s">
        <v>1</v>
      </c>
      <c r="D7" s="183" t="s">
        <v>44</v>
      </c>
      <c r="E7" s="214" t="s">
        <v>2</v>
      </c>
    </row>
    <row r="8" spans="1:5" ht="16.5">
      <c r="A8" s="8" t="s">
        <v>168</v>
      </c>
      <c r="B8" s="61" t="s">
        <v>461</v>
      </c>
      <c r="C8" s="183"/>
      <c r="D8" s="183"/>
      <c r="E8" s="214"/>
    </row>
    <row r="9" spans="1:5" ht="16.5">
      <c r="A9" s="8">
        <v>1</v>
      </c>
      <c r="B9" s="99" t="s">
        <v>472</v>
      </c>
      <c r="C9" s="215"/>
      <c r="D9" s="215"/>
      <c r="E9" s="216"/>
    </row>
    <row r="10" spans="1:5" ht="16.5">
      <c r="A10" s="30">
        <v>1</v>
      </c>
      <c r="B10" s="158" t="s">
        <v>3</v>
      </c>
      <c r="C10" s="155" t="s">
        <v>626</v>
      </c>
      <c r="D10" s="155">
        <v>60</v>
      </c>
      <c r="E10" s="211"/>
    </row>
    <row r="11" spans="1:5" ht="18.75" customHeight="1">
      <c r="A11" s="17">
        <v>2</v>
      </c>
      <c r="B11" s="87" t="s">
        <v>361</v>
      </c>
      <c r="C11" s="86" t="s">
        <v>627</v>
      </c>
      <c r="D11" s="203">
        <v>10</v>
      </c>
      <c r="E11" s="218" t="s">
        <v>635</v>
      </c>
    </row>
    <row r="12" spans="1:5" ht="16.5">
      <c r="A12" s="17">
        <v>3</v>
      </c>
      <c r="B12" s="21" t="s">
        <v>468</v>
      </c>
      <c r="C12" s="155" t="s">
        <v>626</v>
      </c>
      <c r="D12" s="155">
        <v>250</v>
      </c>
      <c r="E12" s="164"/>
    </row>
    <row r="13" spans="1:5" ht="16.5">
      <c r="A13" s="17">
        <v>4</v>
      </c>
      <c r="B13" s="21" t="s">
        <v>469</v>
      </c>
      <c r="C13" s="155" t="s">
        <v>626</v>
      </c>
      <c r="D13" s="155">
        <v>550</v>
      </c>
      <c r="E13" s="164"/>
    </row>
    <row r="14" spans="1:5" ht="16.5">
      <c r="A14" s="17">
        <v>5</v>
      </c>
      <c r="B14" s="87" t="s">
        <v>470</v>
      </c>
      <c r="C14" s="155" t="s">
        <v>626</v>
      </c>
      <c r="D14" s="155">
        <v>200</v>
      </c>
      <c r="E14" s="164"/>
    </row>
    <row r="15" spans="1:5" ht="16.5">
      <c r="A15" s="17">
        <v>6</v>
      </c>
      <c r="B15" s="158" t="s">
        <v>5</v>
      </c>
      <c r="C15" s="155" t="s">
        <v>626</v>
      </c>
      <c r="D15" s="155">
        <v>500</v>
      </c>
      <c r="E15" s="164"/>
    </row>
    <row r="16" spans="1:5" ht="16.5">
      <c r="A16" s="30">
        <v>7</v>
      </c>
      <c r="B16" s="87" t="s">
        <v>6</v>
      </c>
      <c r="C16" s="86"/>
      <c r="D16" s="86">
        <f>D17+D18</f>
        <v>4</v>
      </c>
      <c r="E16" s="218"/>
    </row>
    <row r="17" spans="1:5" ht="16.5">
      <c r="A17" s="22" t="s">
        <v>14</v>
      </c>
      <c r="B17" s="87" t="s">
        <v>25</v>
      </c>
      <c r="C17" s="155" t="s">
        <v>628</v>
      </c>
      <c r="D17" s="86">
        <v>2</v>
      </c>
      <c r="E17" s="218"/>
    </row>
    <row r="18" spans="1:5" ht="16.5">
      <c r="A18" s="22" t="s">
        <v>14</v>
      </c>
      <c r="B18" s="87" t="s">
        <v>26</v>
      </c>
      <c r="C18" s="155" t="s">
        <v>628</v>
      </c>
      <c r="D18" s="86">
        <v>2</v>
      </c>
      <c r="E18" s="218"/>
    </row>
    <row r="19" spans="1:5" ht="16.5">
      <c r="A19" s="98">
        <v>1</v>
      </c>
      <c r="B19" s="97" t="s">
        <v>471</v>
      </c>
      <c r="C19" s="183"/>
      <c r="D19" s="183"/>
      <c r="E19" s="214"/>
    </row>
    <row r="20" spans="1:5" ht="16.5">
      <c r="A20" s="33" t="s">
        <v>14</v>
      </c>
      <c r="B20" s="158" t="s">
        <v>3</v>
      </c>
      <c r="C20" s="155" t="s">
        <v>626</v>
      </c>
      <c r="D20" s="155">
        <v>60</v>
      </c>
      <c r="E20" s="222"/>
    </row>
    <row r="21" spans="1:5" ht="16.5">
      <c r="A21" s="33" t="s">
        <v>14</v>
      </c>
      <c r="B21" s="87" t="s">
        <v>361</v>
      </c>
      <c r="C21" s="86" t="s">
        <v>627</v>
      </c>
      <c r="D21" s="203">
        <v>10</v>
      </c>
      <c r="E21" s="218" t="s">
        <v>635</v>
      </c>
    </row>
    <row r="22" spans="1:5" ht="16.5">
      <c r="A22" s="33" t="s">
        <v>14</v>
      </c>
      <c r="B22" s="21" t="s">
        <v>468</v>
      </c>
      <c r="C22" s="155" t="s">
        <v>626</v>
      </c>
      <c r="D22" s="155">
        <v>250</v>
      </c>
      <c r="E22" s="217"/>
    </row>
    <row r="23" spans="1:5" ht="16.5">
      <c r="A23" s="33" t="s">
        <v>14</v>
      </c>
      <c r="B23" s="21" t="s">
        <v>469</v>
      </c>
      <c r="C23" s="155" t="s">
        <v>626</v>
      </c>
      <c r="D23" s="155">
        <v>550</v>
      </c>
      <c r="E23" s="217"/>
    </row>
    <row r="24" spans="1:5" ht="16.5">
      <c r="A24" s="33" t="s">
        <v>14</v>
      </c>
      <c r="B24" s="87" t="s">
        <v>470</v>
      </c>
      <c r="C24" s="155" t="s">
        <v>626</v>
      </c>
      <c r="D24" s="155">
        <v>200</v>
      </c>
      <c r="E24" s="217"/>
    </row>
    <row r="25" spans="1:5" ht="16.5">
      <c r="A25" s="33" t="s">
        <v>14</v>
      </c>
      <c r="B25" s="158" t="s">
        <v>5</v>
      </c>
      <c r="C25" s="155" t="s">
        <v>626</v>
      </c>
      <c r="D25" s="155">
        <v>500</v>
      </c>
      <c r="E25" s="217"/>
    </row>
    <row r="26" spans="1:5" ht="16.5">
      <c r="A26" s="33" t="s">
        <v>14</v>
      </c>
      <c r="B26" s="87" t="s">
        <v>6</v>
      </c>
      <c r="C26" s="86"/>
      <c r="D26" s="86"/>
      <c r="E26" s="207"/>
    </row>
    <row r="27" spans="1:5" ht="16.5">
      <c r="A27" s="17" t="s">
        <v>359</v>
      </c>
      <c r="B27" s="87" t="s">
        <v>25</v>
      </c>
      <c r="C27" s="155" t="s">
        <v>628</v>
      </c>
      <c r="D27" s="86">
        <v>2</v>
      </c>
      <c r="E27" s="207"/>
    </row>
    <row r="28" spans="1:5" ht="16.5">
      <c r="A28" s="17" t="s">
        <v>359</v>
      </c>
      <c r="B28" s="87" t="s">
        <v>26</v>
      </c>
      <c r="C28" s="155" t="s">
        <v>628</v>
      </c>
      <c r="D28" s="86">
        <v>3</v>
      </c>
      <c r="E28" s="207"/>
    </row>
    <row r="29" spans="1:5" ht="16.5">
      <c r="A29" s="152" t="s">
        <v>170</v>
      </c>
      <c r="B29" s="186" t="s">
        <v>458</v>
      </c>
      <c r="C29" s="183"/>
      <c r="D29" s="183"/>
      <c r="E29" s="214"/>
    </row>
    <row r="30" spans="1:5" ht="16.5">
      <c r="A30" s="17">
        <v>1</v>
      </c>
      <c r="B30" s="87" t="s">
        <v>7</v>
      </c>
      <c r="C30" s="86" t="s">
        <v>8</v>
      </c>
      <c r="D30" s="86">
        <v>30</v>
      </c>
      <c r="E30" s="207"/>
    </row>
    <row r="31" spans="1:5" ht="16.5">
      <c r="A31" s="17">
        <v>2</v>
      </c>
      <c r="B31" s="87" t="s">
        <v>630</v>
      </c>
      <c r="C31" s="86" t="s">
        <v>8</v>
      </c>
      <c r="D31" s="86"/>
      <c r="E31" s="207"/>
    </row>
    <row r="32" spans="1:5" ht="16.5">
      <c r="A32" s="22" t="s">
        <v>14</v>
      </c>
      <c r="B32" s="87" t="s">
        <v>583</v>
      </c>
      <c r="C32" s="86" t="s">
        <v>8</v>
      </c>
      <c r="D32" s="86">
        <v>5</v>
      </c>
      <c r="E32" s="207"/>
    </row>
    <row r="33" spans="1:5" ht="16.5">
      <c r="A33" s="22" t="s">
        <v>14</v>
      </c>
      <c r="B33" s="87" t="s">
        <v>584</v>
      </c>
      <c r="C33" s="86" t="s">
        <v>8</v>
      </c>
      <c r="D33" s="86">
        <v>38</v>
      </c>
      <c r="E33" s="207"/>
    </row>
    <row r="34" spans="1:5" ht="16.5">
      <c r="A34" s="17">
        <v>3</v>
      </c>
      <c r="B34" s="87" t="s">
        <v>9</v>
      </c>
      <c r="C34" s="86" t="s">
        <v>8</v>
      </c>
      <c r="D34" s="86"/>
      <c r="E34" s="207"/>
    </row>
    <row r="35" spans="1:5" ht="16.5">
      <c r="A35" s="22" t="s">
        <v>14</v>
      </c>
      <c r="B35" s="87" t="s">
        <v>16</v>
      </c>
      <c r="C35" s="86" t="s">
        <v>8</v>
      </c>
      <c r="D35" s="86">
        <v>8</v>
      </c>
      <c r="E35" s="218"/>
    </row>
    <row r="36" spans="1:5" ht="16.5">
      <c r="A36" s="22" t="s">
        <v>14</v>
      </c>
      <c r="B36" s="87" t="s">
        <v>19</v>
      </c>
      <c r="C36" s="86" t="s">
        <v>8</v>
      </c>
      <c r="D36" s="86">
        <v>45</v>
      </c>
      <c r="E36" s="218" t="s">
        <v>167</v>
      </c>
    </row>
    <row r="37" spans="1:5" ht="16.5">
      <c r="A37" s="22" t="s">
        <v>14</v>
      </c>
      <c r="B37" s="87" t="s">
        <v>20</v>
      </c>
      <c r="C37" s="86" t="s">
        <v>8</v>
      </c>
      <c r="D37" s="86">
        <v>6</v>
      </c>
      <c r="E37" s="218" t="s">
        <v>178</v>
      </c>
    </row>
    <row r="38" spans="1:5" ht="16.5">
      <c r="A38" s="22">
        <v>4</v>
      </c>
      <c r="B38" s="87" t="s">
        <v>11</v>
      </c>
      <c r="C38" s="86" t="s">
        <v>8</v>
      </c>
      <c r="D38" s="86"/>
      <c r="E38" s="207"/>
    </row>
    <row r="39" spans="1:5" ht="16.5">
      <c r="A39" s="22" t="s">
        <v>14</v>
      </c>
      <c r="B39" s="87" t="s">
        <v>581</v>
      </c>
      <c r="C39" s="86" t="s">
        <v>8</v>
      </c>
      <c r="D39" s="86">
        <v>26</v>
      </c>
      <c r="E39" s="207"/>
    </row>
    <row r="40" spans="1:5" ht="16.5">
      <c r="A40" s="22" t="s">
        <v>14</v>
      </c>
      <c r="B40" s="87" t="s">
        <v>582</v>
      </c>
      <c r="C40" s="86" t="s">
        <v>8</v>
      </c>
      <c r="D40" s="86">
        <v>5</v>
      </c>
      <c r="E40" s="207"/>
    </row>
    <row r="41" spans="1:5" ht="16.5">
      <c r="A41" s="22" t="s">
        <v>14</v>
      </c>
      <c r="B41" s="87" t="s">
        <v>580</v>
      </c>
      <c r="C41" s="86" t="s">
        <v>8</v>
      </c>
      <c r="D41" s="86">
        <v>3.5</v>
      </c>
      <c r="E41" s="207"/>
    </row>
    <row r="42" spans="1:5" ht="16.5">
      <c r="A42" s="17">
        <v>5</v>
      </c>
      <c r="B42" s="158" t="s">
        <v>70</v>
      </c>
      <c r="C42" s="86"/>
      <c r="D42" s="86"/>
      <c r="E42" s="218"/>
    </row>
    <row r="43" spans="1:5" ht="16.5">
      <c r="A43" s="88" t="s">
        <v>14</v>
      </c>
      <c r="B43" s="161" t="s">
        <v>61</v>
      </c>
      <c r="C43" s="141" t="s">
        <v>629</v>
      </c>
      <c r="D43" s="41">
        <v>11.5</v>
      </c>
      <c r="E43" s="213"/>
    </row>
    <row r="44" spans="1:5" ht="16.5">
      <c r="A44" s="88" t="s">
        <v>14</v>
      </c>
      <c r="B44" s="161" t="s">
        <v>62</v>
      </c>
      <c r="C44" s="141" t="s">
        <v>629</v>
      </c>
      <c r="D44" s="41">
        <v>7</v>
      </c>
      <c r="E44" s="213" t="s">
        <v>467</v>
      </c>
    </row>
    <row r="45" spans="1:5" ht="16.5">
      <c r="A45" s="26" t="s">
        <v>24</v>
      </c>
      <c r="B45" s="27" t="s">
        <v>22</v>
      </c>
      <c r="C45" s="27"/>
      <c r="D45" s="26"/>
      <c r="E45" s="140" t="s">
        <v>579</v>
      </c>
    </row>
    <row r="46" spans="1:5" ht="16.5">
      <c r="A46" s="17" t="s">
        <v>14</v>
      </c>
      <c r="B46" s="21" t="s">
        <v>7</v>
      </c>
      <c r="C46" s="28"/>
      <c r="D46" s="28"/>
      <c r="E46" s="138"/>
    </row>
    <row r="47" spans="1:5" ht="16.5">
      <c r="A47" s="22" t="s">
        <v>359</v>
      </c>
      <c r="B47" s="21" t="s">
        <v>577</v>
      </c>
      <c r="C47" s="28" t="s">
        <v>637</v>
      </c>
      <c r="D47" s="28">
        <v>1</v>
      </c>
      <c r="E47" s="138"/>
    </row>
    <row r="48" spans="1:5" ht="16.5">
      <c r="A48" s="22" t="s">
        <v>359</v>
      </c>
      <c r="B48" s="21" t="s">
        <v>578</v>
      </c>
      <c r="C48" s="28" t="s">
        <v>637</v>
      </c>
      <c r="D48" s="28">
        <v>1.5</v>
      </c>
      <c r="E48" s="138"/>
    </row>
    <row r="49" spans="1:5" ht="16.5">
      <c r="A49" s="17" t="s">
        <v>14</v>
      </c>
      <c r="B49" s="21" t="s">
        <v>306</v>
      </c>
      <c r="C49" s="28" t="s">
        <v>637</v>
      </c>
      <c r="D49" s="28">
        <v>0.3</v>
      </c>
      <c r="E49" s="138"/>
    </row>
    <row r="50" spans="1:5" ht="16.5">
      <c r="A50" s="17" t="s">
        <v>14</v>
      </c>
      <c r="B50" s="21" t="s">
        <v>307</v>
      </c>
      <c r="C50" s="28" t="s">
        <v>637</v>
      </c>
      <c r="D50" s="28">
        <v>0.5</v>
      </c>
      <c r="E50" s="138"/>
    </row>
  </sheetData>
  <mergeCells count="2">
    <mergeCell ref="A1:E1"/>
    <mergeCell ref="A2:E2"/>
  </mergeCells>
  <printOptions/>
  <pageMargins left="0.26" right="0.22" top="0.3" bottom="0.19" header="0.32" footer="0.17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C4" sqref="C4"/>
    </sheetView>
  </sheetViews>
  <sheetFormatPr defaultColWidth="9.140625" defaultRowHeight="12.75"/>
  <cols>
    <col min="1" max="1" width="8.421875" style="7" customWidth="1"/>
    <col min="2" max="2" width="44.28125" style="7" customWidth="1"/>
    <col min="3" max="3" width="12.00390625" style="7" customWidth="1"/>
    <col min="4" max="4" width="14.421875" style="7" customWidth="1"/>
    <col min="5" max="5" width="19.8515625" style="7" customWidth="1"/>
    <col min="6" max="16384" width="9.140625" style="7" customWidth="1"/>
  </cols>
  <sheetData>
    <row r="1" spans="1:5" ht="19.5" customHeight="1">
      <c r="A1" s="231" t="s">
        <v>678</v>
      </c>
      <c r="B1" s="231"/>
      <c r="C1" s="231"/>
      <c r="D1" s="231"/>
      <c r="E1" s="231"/>
    </row>
    <row r="2" spans="1:5" s="1" customFormat="1" ht="16.5">
      <c r="A2" s="230" t="s">
        <v>657</v>
      </c>
      <c r="B2" s="230"/>
      <c r="C2" s="230"/>
      <c r="D2" s="230"/>
      <c r="E2" s="230"/>
    </row>
    <row r="3" spans="1:5" s="1" customFormat="1" ht="16.5">
      <c r="A3" s="2"/>
      <c r="B3" s="2"/>
      <c r="C3" s="2"/>
      <c r="D3" s="2"/>
      <c r="E3" s="2"/>
    </row>
    <row r="4" spans="1:5" s="1" customFormat="1" ht="16.5">
      <c r="A4" s="2"/>
      <c r="B4" s="3" t="s">
        <v>372</v>
      </c>
      <c r="C4" s="2"/>
      <c r="D4" s="2"/>
      <c r="E4" s="2"/>
    </row>
    <row r="5" spans="1:5" s="1" customFormat="1" ht="16.5">
      <c r="A5" s="2"/>
      <c r="B5" s="3" t="s">
        <v>399</v>
      </c>
      <c r="C5" s="2"/>
      <c r="D5" s="2"/>
      <c r="E5" s="2"/>
    </row>
    <row r="6" spans="1:5" s="1" customFormat="1" ht="16.5">
      <c r="A6" s="2"/>
      <c r="B6" s="3" t="s">
        <v>398</v>
      </c>
      <c r="C6" s="2"/>
      <c r="D6" s="2"/>
      <c r="E6" s="2"/>
    </row>
    <row r="7" spans="1:5" s="1" customFormat="1" ht="16.5">
      <c r="A7" s="2"/>
      <c r="B7" s="3" t="s">
        <v>485</v>
      </c>
      <c r="C7" s="2"/>
      <c r="D7" s="2"/>
      <c r="E7" s="2"/>
    </row>
    <row r="8" ht="10.5" customHeight="1">
      <c r="A8" s="3"/>
    </row>
    <row r="9" spans="1:5" ht="33" customHeight="1">
      <c r="A9" s="8" t="s">
        <v>117</v>
      </c>
      <c r="B9" s="8" t="s">
        <v>63</v>
      </c>
      <c r="C9" s="8" t="s">
        <v>1</v>
      </c>
      <c r="D9" s="8" t="s">
        <v>44</v>
      </c>
      <c r="E9" s="8" t="s">
        <v>2</v>
      </c>
    </row>
    <row r="10" spans="1:5" ht="16.5">
      <c r="A10" s="8" t="s">
        <v>168</v>
      </c>
      <c r="B10" s="61" t="s">
        <v>461</v>
      </c>
      <c r="C10" s="8"/>
      <c r="D10" s="8"/>
      <c r="E10" s="8"/>
    </row>
    <row r="11" spans="1:5" ht="16.5" customHeight="1">
      <c r="A11" s="228" t="s">
        <v>35</v>
      </c>
      <c r="B11" s="21" t="s">
        <v>287</v>
      </c>
      <c r="C11" s="28" t="s">
        <v>13</v>
      </c>
      <c r="D11" s="28">
        <v>420</v>
      </c>
      <c r="E11" s="28"/>
    </row>
    <row r="12" spans="1:5" ht="16.5" customHeight="1">
      <c r="A12" s="228"/>
      <c r="B12" s="21" t="s">
        <v>205</v>
      </c>
      <c r="C12" s="28"/>
      <c r="D12" s="28"/>
      <c r="E12" s="28"/>
    </row>
    <row r="13" spans="1:5" ht="16.5" customHeight="1">
      <c r="A13" s="228"/>
      <c r="B13" s="53" t="s">
        <v>206</v>
      </c>
      <c r="C13" s="28" t="s">
        <v>626</v>
      </c>
      <c r="D13" s="28">
        <v>400</v>
      </c>
      <c r="E13" s="28"/>
    </row>
    <row r="14" spans="1:5" ht="16.5" customHeight="1">
      <c r="A14" s="228"/>
      <c r="B14" s="53" t="s">
        <v>251</v>
      </c>
      <c r="C14" s="28" t="s">
        <v>627</v>
      </c>
      <c r="D14" s="62">
        <v>4</v>
      </c>
      <c r="E14" s="62"/>
    </row>
    <row r="15" spans="1:5" ht="16.5" customHeight="1">
      <c r="A15" s="228"/>
      <c r="B15" s="53" t="s">
        <v>479</v>
      </c>
      <c r="C15" s="28" t="s">
        <v>626</v>
      </c>
      <c r="D15" s="28">
        <v>600</v>
      </c>
      <c r="E15" s="28"/>
    </row>
    <row r="16" spans="1:5" ht="16.5" customHeight="1">
      <c r="A16" s="228"/>
      <c r="B16" s="53" t="s">
        <v>480</v>
      </c>
      <c r="C16" s="28" t="s">
        <v>626</v>
      </c>
      <c r="D16" s="28">
        <v>650</v>
      </c>
      <c r="E16" s="28"/>
    </row>
    <row r="17" spans="1:5" ht="16.5" customHeight="1">
      <c r="A17" s="228"/>
      <c r="B17" s="54" t="s">
        <v>481</v>
      </c>
      <c r="C17" s="28" t="s">
        <v>626</v>
      </c>
      <c r="D17" s="28">
        <v>350</v>
      </c>
      <c r="E17" s="28"/>
    </row>
    <row r="18" spans="1:5" ht="16.5" customHeight="1">
      <c r="A18" s="228"/>
      <c r="B18" s="21" t="s">
        <v>207</v>
      </c>
      <c r="C18" s="28"/>
      <c r="D18" s="28"/>
      <c r="E18" s="28"/>
    </row>
    <row r="19" spans="1:5" ht="16.5" customHeight="1">
      <c r="A19" s="228"/>
      <c r="B19" s="53" t="s">
        <v>366</v>
      </c>
      <c r="C19" s="28" t="s">
        <v>628</v>
      </c>
      <c r="D19" s="28">
        <v>1</v>
      </c>
      <c r="E19" s="28"/>
    </row>
    <row r="20" spans="1:5" ht="16.5" customHeight="1">
      <c r="A20" s="228"/>
      <c r="B20" s="53" t="s">
        <v>431</v>
      </c>
      <c r="C20" s="28" t="s">
        <v>628</v>
      </c>
      <c r="D20" s="28">
        <v>4</v>
      </c>
      <c r="E20" s="28"/>
    </row>
    <row r="21" spans="1:5" ht="16.5" customHeight="1">
      <c r="A21" s="228" t="s">
        <v>36</v>
      </c>
      <c r="B21" s="21" t="s">
        <v>208</v>
      </c>
      <c r="C21" s="28"/>
      <c r="D21" s="28"/>
      <c r="E21" s="28"/>
    </row>
    <row r="22" spans="1:5" ht="16.5" customHeight="1">
      <c r="A22" s="228"/>
      <c r="B22" s="53" t="s">
        <v>479</v>
      </c>
      <c r="C22" s="28" t="s">
        <v>626</v>
      </c>
      <c r="D22" s="28">
        <v>570</v>
      </c>
      <c r="E22" s="28"/>
    </row>
    <row r="23" spans="1:5" ht="16.5" customHeight="1">
      <c r="A23" s="228"/>
      <c r="B23" s="53" t="s">
        <v>480</v>
      </c>
      <c r="C23" s="28" t="s">
        <v>626</v>
      </c>
      <c r="D23" s="28">
        <v>620</v>
      </c>
      <c r="E23" s="28"/>
    </row>
    <row r="24" spans="1:5" ht="16.5" customHeight="1">
      <c r="A24" s="228"/>
      <c r="B24" s="54" t="s">
        <v>481</v>
      </c>
      <c r="C24" s="28" t="s">
        <v>626</v>
      </c>
      <c r="D24" s="28">
        <v>330</v>
      </c>
      <c r="E24" s="28"/>
    </row>
    <row r="25" spans="1:5" ht="16.5" customHeight="1">
      <c r="A25" s="228"/>
      <c r="B25" s="21" t="s">
        <v>209</v>
      </c>
      <c r="C25" s="28"/>
      <c r="D25" s="28"/>
      <c r="E25" s="28"/>
    </row>
    <row r="26" spans="1:5" ht="16.5" customHeight="1">
      <c r="A26" s="228"/>
      <c r="B26" s="21" t="s">
        <v>26</v>
      </c>
      <c r="C26" s="28" t="s">
        <v>628</v>
      </c>
      <c r="D26" s="28">
        <v>1</v>
      </c>
      <c r="E26" s="28"/>
    </row>
    <row r="27" spans="1:5" ht="16.5" customHeight="1">
      <c r="A27" s="228" t="s">
        <v>37</v>
      </c>
      <c r="B27" s="21" t="s">
        <v>208</v>
      </c>
      <c r="C27" s="28"/>
      <c r="D27" s="28"/>
      <c r="E27" s="28"/>
    </row>
    <row r="28" spans="1:5" ht="16.5" customHeight="1">
      <c r="A28" s="228"/>
      <c r="B28" s="53" t="s">
        <v>479</v>
      </c>
      <c r="C28" s="28" t="s">
        <v>626</v>
      </c>
      <c r="D28" s="28">
        <v>570</v>
      </c>
      <c r="E28" s="28"/>
    </row>
    <row r="29" spans="1:5" ht="16.5" customHeight="1">
      <c r="A29" s="228"/>
      <c r="B29" s="53" t="s">
        <v>480</v>
      </c>
      <c r="C29" s="28" t="s">
        <v>626</v>
      </c>
      <c r="D29" s="28">
        <v>620</v>
      </c>
      <c r="E29" s="28"/>
    </row>
    <row r="30" spans="1:5" ht="16.5" customHeight="1">
      <c r="A30" s="228"/>
      <c r="B30" s="54" t="s">
        <v>481</v>
      </c>
      <c r="C30" s="28" t="s">
        <v>626</v>
      </c>
      <c r="D30" s="28">
        <v>330</v>
      </c>
      <c r="E30" s="28"/>
    </row>
    <row r="31" spans="1:5" ht="16.5" customHeight="1">
      <c r="A31" s="228"/>
      <c r="B31" s="21" t="s">
        <v>209</v>
      </c>
      <c r="C31" s="28"/>
      <c r="D31" s="28"/>
      <c r="E31" s="28"/>
    </row>
    <row r="32" spans="1:5" ht="16.5" customHeight="1">
      <c r="A32" s="228"/>
      <c r="B32" s="21" t="s">
        <v>26</v>
      </c>
      <c r="C32" s="28" t="s">
        <v>628</v>
      </c>
      <c r="D32" s="28">
        <v>2</v>
      </c>
      <c r="E32" s="28"/>
    </row>
    <row r="33" spans="1:5" ht="16.5" customHeight="1">
      <c r="A33" s="240" t="s">
        <v>67</v>
      </c>
      <c r="B33" s="21" t="s">
        <v>208</v>
      </c>
      <c r="C33" s="28"/>
      <c r="D33" s="28"/>
      <c r="E33" s="28"/>
    </row>
    <row r="34" spans="1:5" ht="16.5" customHeight="1">
      <c r="A34" s="241"/>
      <c r="B34" s="53" t="s">
        <v>479</v>
      </c>
      <c r="C34" s="28" t="s">
        <v>626</v>
      </c>
      <c r="D34" s="28">
        <v>570</v>
      </c>
      <c r="E34" s="28"/>
    </row>
    <row r="35" spans="1:5" ht="16.5" customHeight="1">
      <c r="A35" s="241"/>
      <c r="B35" s="53" t="s">
        <v>480</v>
      </c>
      <c r="C35" s="28" t="s">
        <v>626</v>
      </c>
      <c r="D35" s="28">
        <v>620</v>
      </c>
      <c r="E35" s="28"/>
    </row>
    <row r="36" spans="1:5" ht="16.5" customHeight="1">
      <c r="A36" s="241"/>
      <c r="B36" s="54" t="s">
        <v>481</v>
      </c>
      <c r="C36" s="28" t="s">
        <v>626</v>
      </c>
      <c r="D36" s="28">
        <v>330</v>
      </c>
      <c r="E36" s="28"/>
    </row>
    <row r="37" spans="1:5" ht="16.5" customHeight="1">
      <c r="A37" s="241"/>
      <c r="B37" s="21" t="s">
        <v>209</v>
      </c>
      <c r="C37" s="28"/>
      <c r="D37" s="28"/>
      <c r="E37" s="28"/>
    </row>
    <row r="38" spans="1:5" ht="16.5" customHeight="1">
      <c r="A38" s="241"/>
      <c r="B38" s="21" t="s">
        <v>26</v>
      </c>
      <c r="C38" s="28" t="s">
        <v>628</v>
      </c>
      <c r="D38" s="28">
        <v>2</v>
      </c>
      <c r="E38" s="28"/>
    </row>
    <row r="39" spans="1:5" ht="16.5" customHeight="1">
      <c r="A39" s="228" t="s">
        <v>286</v>
      </c>
      <c r="B39" s="21" t="s">
        <v>208</v>
      </c>
      <c r="C39" s="28"/>
      <c r="D39" s="28"/>
      <c r="E39" s="28"/>
    </row>
    <row r="40" spans="1:5" ht="16.5" customHeight="1">
      <c r="A40" s="228"/>
      <c r="B40" s="53" t="s">
        <v>479</v>
      </c>
      <c r="C40" s="28" t="s">
        <v>626</v>
      </c>
      <c r="D40" s="28">
        <v>570</v>
      </c>
      <c r="E40" s="28"/>
    </row>
    <row r="41" spans="1:5" ht="16.5" customHeight="1">
      <c r="A41" s="228"/>
      <c r="B41" s="53" t="s">
        <v>480</v>
      </c>
      <c r="C41" s="28" t="s">
        <v>626</v>
      </c>
      <c r="D41" s="28">
        <v>620</v>
      </c>
      <c r="E41" s="28"/>
    </row>
    <row r="42" spans="1:5" ht="16.5" customHeight="1">
      <c r="A42" s="228"/>
      <c r="B42" s="54" t="s">
        <v>481</v>
      </c>
      <c r="C42" s="28" t="s">
        <v>626</v>
      </c>
      <c r="D42" s="28">
        <v>330</v>
      </c>
      <c r="E42" s="28"/>
    </row>
    <row r="43" spans="1:5" ht="16.5" customHeight="1">
      <c r="A43" s="228"/>
      <c r="B43" s="53" t="s">
        <v>206</v>
      </c>
      <c r="C43" s="28" t="s">
        <v>626</v>
      </c>
      <c r="D43" s="28">
        <v>400</v>
      </c>
      <c r="E43" s="28"/>
    </row>
    <row r="44" spans="1:5" ht="16.5" customHeight="1">
      <c r="A44" s="228"/>
      <c r="B44" s="53" t="s">
        <v>251</v>
      </c>
      <c r="C44" s="28" t="s">
        <v>627</v>
      </c>
      <c r="D44" s="62">
        <v>4</v>
      </c>
      <c r="E44" s="62"/>
    </row>
    <row r="45" spans="1:5" ht="16.5" customHeight="1">
      <c r="A45" s="228"/>
      <c r="B45" s="21" t="s">
        <v>209</v>
      </c>
      <c r="C45" s="28"/>
      <c r="D45" s="28"/>
      <c r="E45" s="28"/>
    </row>
    <row r="46" spans="1:5" ht="16.5" customHeight="1">
      <c r="A46" s="228"/>
      <c r="B46" s="21" t="s">
        <v>26</v>
      </c>
      <c r="C46" s="28" t="s">
        <v>628</v>
      </c>
      <c r="D46" s="28">
        <v>2</v>
      </c>
      <c r="E46" s="28"/>
    </row>
    <row r="47" spans="1:5" ht="16.5" customHeight="1">
      <c r="A47" s="9" t="s">
        <v>170</v>
      </c>
      <c r="B47" s="93" t="s">
        <v>458</v>
      </c>
      <c r="C47" s="28"/>
      <c r="D47" s="28"/>
      <c r="E47" s="28"/>
    </row>
    <row r="48" spans="1:5" ht="18" customHeight="1">
      <c r="A48" s="244" t="s">
        <v>35</v>
      </c>
      <c r="B48" s="36" t="s">
        <v>73</v>
      </c>
      <c r="C48" s="17"/>
      <c r="D48" s="17"/>
      <c r="E48" s="36"/>
    </row>
    <row r="49" spans="1:5" ht="18" customHeight="1">
      <c r="A49" s="245"/>
      <c r="B49" s="36" t="s">
        <v>88</v>
      </c>
      <c r="C49" s="17" t="s">
        <v>8</v>
      </c>
      <c r="D49" s="31">
        <v>10</v>
      </c>
      <c r="E49" s="36"/>
    </row>
    <row r="50" spans="1:5" ht="18" customHeight="1">
      <c r="A50" s="245"/>
      <c r="B50" s="72" t="s">
        <v>214</v>
      </c>
      <c r="C50" s="31" t="s">
        <v>8</v>
      </c>
      <c r="D50" s="31">
        <v>3</v>
      </c>
      <c r="E50" s="31"/>
    </row>
    <row r="51" spans="1:5" ht="18" customHeight="1">
      <c r="A51" s="245"/>
      <c r="B51" s="72" t="s">
        <v>483</v>
      </c>
      <c r="C51" s="31" t="s">
        <v>8</v>
      </c>
      <c r="D51" s="31">
        <v>13</v>
      </c>
      <c r="E51" s="31"/>
    </row>
    <row r="52" spans="1:5" ht="18" customHeight="1">
      <c r="A52" s="245"/>
      <c r="B52" s="24" t="s">
        <v>484</v>
      </c>
      <c r="C52" s="28" t="s">
        <v>637</v>
      </c>
      <c r="D52" s="31">
        <v>1</v>
      </c>
      <c r="E52" s="31"/>
    </row>
    <row r="53" spans="1:5" ht="18" customHeight="1">
      <c r="A53" s="245"/>
      <c r="B53" s="36" t="s">
        <v>77</v>
      </c>
      <c r="C53" s="17" t="s">
        <v>8</v>
      </c>
      <c r="D53" s="155">
        <v>5</v>
      </c>
      <c r="E53" s="36"/>
    </row>
    <row r="54" spans="1:5" ht="18" customHeight="1">
      <c r="A54" s="245"/>
      <c r="B54" s="36" t="s">
        <v>78</v>
      </c>
      <c r="C54" s="17"/>
      <c r="D54" s="155"/>
      <c r="E54" s="36"/>
    </row>
    <row r="55" spans="1:5" ht="18" customHeight="1">
      <c r="A55" s="245"/>
      <c r="B55" s="36" t="s">
        <v>136</v>
      </c>
      <c r="C55" s="17" t="s">
        <v>8</v>
      </c>
      <c r="D55" s="155">
        <f>4*4</f>
        <v>16</v>
      </c>
      <c r="E55" s="36"/>
    </row>
    <row r="56" spans="1:5" ht="18" customHeight="1">
      <c r="A56" s="245"/>
      <c r="B56" s="36" t="s">
        <v>130</v>
      </c>
      <c r="C56" s="17" t="s">
        <v>8</v>
      </c>
      <c r="D56" s="155">
        <v>20</v>
      </c>
      <c r="E56" s="36"/>
    </row>
    <row r="57" spans="1:5" ht="18" customHeight="1">
      <c r="A57" s="245"/>
      <c r="B57" s="36" t="s">
        <v>84</v>
      </c>
      <c r="C57" s="17" t="s">
        <v>8</v>
      </c>
      <c r="D57" s="155">
        <v>3</v>
      </c>
      <c r="E57" s="36"/>
    </row>
    <row r="58" spans="1:5" ht="18" customHeight="1">
      <c r="A58" s="245"/>
      <c r="B58" s="36" t="s">
        <v>79</v>
      </c>
      <c r="C58" s="17"/>
      <c r="D58" s="155"/>
      <c r="E58" s="36"/>
    </row>
    <row r="59" spans="1:5" ht="18" customHeight="1">
      <c r="A59" s="245"/>
      <c r="B59" s="36" t="s">
        <v>80</v>
      </c>
      <c r="C59" s="141" t="s">
        <v>629</v>
      </c>
      <c r="D59" s="155">
        <v>6</v>
      </c>
      <c r="E59" s="36"/>
    </row>
    <row r="60" spans="1:5" ht="18" customHeight="1">
      <c r="A60" s="246"/>
      <c r="B60" s="36" t="s">
        <v>81</v>
      </c>
      <c r="C60" s="141" t="s">
        <v>629</v>
      </c>
      <c r="D60" s="155">
        <f>420*3/1000</f>
        <v>1.26</v>
      </c>
      <c r="E60" s="36"/>
    </row>
    <row r="61" spans="1:5" ht="18" customHeight="1">
      <c r="A61" s="244" t="s">
        <v>36</v>
      </c>
      <c r="B61" s="36" t="s">
        <v>85</v>
      </c>
      <c r="C61" s="17"/>
      <c r="D61" s="17"/>
      <c r="E61" s="36"/>
    </row>
    <row r="62" spans="1:5" ht="18" customHeight="1">
      <c r="A62" s="245"/>
      <c r="B62" s="36" t="s">
        <v>82</v>
      </c>
      <c r="C62" s="155" t="s">
        <v>8</v>
      </c>
      <c r="D62" s="155">
        <v>12</v>
      </c>
      <c r="E62" s="36"/>
    </row>
    <row r="63" spans="1:5" ht="18" customHeight="1">
      <c r="A63" s="245"/>
      <c r="B63" s="36" t="s">
        <v>129</v>
      </c>
      <c r="C63" s="155" t="s">
        <v>8</v>
      </c>
      <c r="D63" s="155">
        <v>20</v>
      </c>
      <c r="E63" s="36"/>
    </row>
    <row r="64" spans="1:5" ht="18" customHeight="1">
      <c r="A64" s="245"/>
      <c r="B64" s="36" t="s">
        <v>84</v>
      </c>
      <c r="C64" s="155" t="s">
        <v>8</v>
      </c>
      <c r="D64" s="155">
        <v>3</v>
      </c>
      <c r="E64" s="36"/>
    </row>
    <row r="65" spans="1:5" ht="18" customHeight="1">
      <c r="A65" s="246"/>
      <c r="B65" s="36" t="s">
        <v>87</v>
      </c>
      <c r="C65" s="141" t="s">
        <v>629</v>
      </c>
      <c r="D65" s="155">
        <v>1.52</v>
      </c>
      <c r="E65" s="36"/>
    </row>
    <row r="66" spans="1:5" ht="18" customHeight="1">
      <c r="A66" s="244" t="s">
        <v>37</v>
      </c>
      <c r="B66" s="36" t="s">
        <v>85</v>
      </c>
      <c r="C66" s="155"/>
      <c r="D66" s="155"/>
      <c r="E66" s="36"/>
    </row>
    <row r="67" spans="1:5" ht="18" customHeight="1">
      <c r="A67" s="245"/>
      <c r="B67" s="36" t="s">
        <v>82</v>
      </c>
      <c r="C67" s="155" t="s">
        <v>8</v>
      </c>
      <c r="D67" s="155">
        <v>12</v>
      </c>
      <c r="E67" s="36"/>
    </row>
    <row r="68" spans="1:5" ht="18" customHeight="1">
      <c r="A68" s="245"/>
      <c r="B68" s="36" t="s">
        <v>86</v>
      </c>
      <c r="C68" s="155" t="s">
        <v>8</v>
      </c>
      <c r="D68" s="155">
        <v>20</v>
      </c>
      <c r="E68" s="36"/>
    </row>
    <row r="69" spans="1:5" ht="18" customHeight="1">
      <c r="A69" s="245"/>
      <c r="B69" s="36" t="s">
        <v>84</v>
      </c>
      <c r="C69" s="155" t="s">
        <v>8</v>
      </c>
      <c r="D69" s="155">
        <v>3</v>
      </c>
      <c r="E69" s="36"/>
    </row>
    <row r="70" spans="1:5" ht="18" customHeight="1">
      <c r="A70" s="246"/>
      <c r="B70" s="36" t="s">
        <v>87</v>
      </c>
      <c r="C70" s="141" t="s">
        <v>629</v>
      </c>
      <c r="D70" s="155">
        <v>1.52</v>
      </c>
      <c r="E70" s="36"/>
    </row>
    <row r="71" spans="1:5" ht="18" customHeight="1">
      <c r="A71" s="244" t="s">
        <v>76</v>
      </c>
      <c r="B71" s="36" t="s">
        <v>85</v>
      </c>
      <c r="C71" s="155"/>
      <c r="D71" s="155"/>
      <c r="E71" s="36"/>
    </row>
    <row r="72" spans="1:5" ht="18" customHeight="1">
      <c r="A72" s="245"/>
      <c r="B72" s="36" t="s">
        <v>82</v>
      </c>
      <c r="C72" s="155" t="s">
        <v>8</v>
      </c>
      <c r="D72" s="155">
        <v>12</v>
      </c>
      <c r="E72" s="36"/>
    </row>
    <row r="73" spans="1:5" ht="18" customHeight="1">
      <c r="A73" s="245"/>
      <c r="B73" s="36" t="s">
        <v>129</v>
      </c>
      <c r="C73" s="155" t="s">
        <v>8</v>
      </c>
      <c r="D73" s="155">
        <v>20</v>
      </c>
      <c r="E73" s="36"/>
    </row>
    <row r="74" spans="1:5" ht="18" customHeight="1">
      <c r="A74" s="245"/>
      <c r="B74" s="36" t="s">
        <v>84</v>
      </c>
      <c r="C74" s="155" t="s">
        <v>8</v>
      </c>
      <c r="D74" s="155">
        <v>3</v>
      </c>
      <c r="E74" s="36"/>
    </row>
    <row r="75" spans="1:5" ht="18" customHeight="1">
      <c r="A75" s="246"/>
      <c r="B75" s="36" t="s">
        <v>87</v>
      </c>
      <c r="C75" s="141" t="s">
        <v>629</v>
      </c>
      <c r="D75" s="155">
        <v>1.52</v>
      </c>
      <c r="E75" s="36"/>
    </row>
    <row r="76" spans="1:5" ht="18" customHeight="1">
      <c r="A76" s="247" t="s">
        <v>286</v>
      </c>
      <c r="B76" s="36" t="s">
        <v>85</v>
      </c>
      <c r="C76" s="155"/>
      <c r="D76" s="155"/>
      <c r="E76" s="36"/>
    </row>
    <row r="77" spans="1:5" ht="18" customHeight="1">
      <c r="A77" s="245"/>
      <c r="B77" s="36" t="s">
        <v>82</v>
      </c>
      <c r="C77" s="155" t="s">
        <v>8</v>
      </c>
      <c r="D77" s="155">
        <v>16</v>
      </c>
      <c r="E77" s="36"/>
    </row>
    <row r="78" spans="1:5" ht="18" customHeight="1">
      <c r="A78" s="245"/>
      <c r="B78" s="36" t="s">
        <v>129</v>
      </c>
      <c r="C78" s="155" t="s">
        <v>8</v>
      </c>
      <c r="D78" s="155">
        <v>25</v>
      </c>
      <c r="E78" s="36"/>
    </row>
    <row r="79" spans="1:5" ht="18" customHeight="1">
      <c r="A79" s="245"/>
      <c r="B79" s="36" t="s">
        <v>84</v>
      </c>
      <c r="C79" s="155" t="s">
        <v>8</v>
      </c>
      <c r="D79" s="155">
        <v>6</v>
      </c>
      <c r="E79" s="36"/>
    </row>
    <row r="80" spans="1:5" ht="18" customHeight="1">
      <c r="A80" s="245"/>
      <c r="B80" s="36" t="s">
        <v>89</v>
      </c>
      <c r="C80" s="155" t="s">
        <v>8</v>
      </c>
      <c r="D80" s="155">
        <v>14</v>
      </c>
      <c r="E80" s="36"/>
    </row>
    <row r="81" spans="1:5" ht="18" customHeight="1">
      <c r="A81" s="245"/>
      <c r="B81" s="36" t="s">
        <v>90</v>
      </c>
      <c r="C81" s="155"/>
      <c r="D81" s="155"/>
      <c r="E81" s="36"/>
    </row>
    <row r="82" spans="1:5" ht="18" customHeight="1">
      <c r="A82" s="245"/>
      <c r="B82" s="36" t="s">
        <v>80</v>
      </c>
      <c r="C82" s="141" t="s">
        <v>629</v>
      </c>
      <c r="D82" s="155">
        <v>5.92</v>
      </c>
      <c r="E82" s="36"/>
    </row>
    <row r="83" spans="1:5" ht="18" customHeight="1">
      <c r="A83" s="246"/>
      <c r="B83" s="36" t="s">
        <v>92</v>
      </c>
      <c r="C83" s="141" t="s">
        <v>629</v>
      </c>
      <c r="D83" s="155">
        <v>13</v>
      </c>
      <c r="E83" s="36"/>
    </row>
    <row r="84" spans="1:5" ht="21.75" customHeight="1">
      <c r="A84" s="235" t="s">
        <v>641</v>
      </c>
      <c r="B84" s="235"/>
      <c r="C84" s="235"/>
      <c r="D84" s="235"/>
      <c r="E84" s="235"/>
    </row>
    <row r="85" spans="1:2" ht="21.75" customHeight="1">
      <c r="A85" s="4"/>
      <c r="B85" s="5"/>
    </row>
    <row r="86" spans="1:2" ht="21.75" customHeight="1">
      <c r="A86" s="4"/>
      <c r="B86" s="5"/>
    </row>
    <row r="87" spans="1:2" ht="21.75" customHeight="1">
      <c r="A87" s="4"/>
      <c r="B87" s="5"/>
    </row>
    <row r="88" spans="1:2" ht="21.75" customHeight="1">
      <c r="A88" s="4"/>
      <c r="B88" s="5"/>
    </row>
    <row r="89" spans="1:2" ht="21.75" customHeight="1">
      <c r="A89" s="4"/>
      <c r="B89" s="5"/>
    </row>
    <row r="90" spans="1:2" ht="21.75" customHeight="1">
      <c r="A90" s="4"/>
      <c r="B90" s="5"/>
    </row>
    <row r="91" spans="1:2" ht="21.75" customHeight="1">
      <c r="A91" s="4"/>
      <c r="B91" s="5"/>
    </row>
    <row r="92" spans="1:2" ht="21.75" customHeight="1">
      <c r="A92" s="4"/>
      <c r="B92" s="5"/>
    </row>
    <row r="93" spans="1:2" ht="21.75" customHeight="1">
      <c r="A93" s="4"/>
      <c r="B93" s="5"/>
    </row>
    <row r="94" spans="1:2" ht="21.75" customHeight="1">
      <c r="A94" s="4"/>
      <c r="B94" s="5"/>
    </row>
    <row r="95" spans="1:2" ht="21.75" customHeight="1">
      <c r="A95" s="4"/>
      <c r="B95" s="5"/>
    </row>
    <row r="96" spans="1:2" ht="21.75" customHeight="1">
      <c r="A96" s="4"/>
      <c r="B96" s="5"/>
    </row>
    <row r="97" spans="1:2" ht="21.75" customHeight="1">
      <c r="A97" s="4"/>
      <c r="B97" s="5"/>
    </row>
    <row r="98" spans="1:2" ht="21.75" customHeight="1">
      <c r="A98" s="4"/>
      <c r="B98" s="5"/>
    </row>
    <row r="99" spans="1:2" ht="21.75" customHeight="1">
      <c r="A99" s="4"/>
      <c r="B99" s="5"/>
    </row>
    <row r="100" spans="1:2" ht="21.75" customHeight="1">
      <c r="A100" s="4"/>
      <c r="B100" s="5"/>
    </row>
    <row r="101" spans="1:2" ht="21.75" customHeight="1">
      <c r="A101" s="4"/>
      <c r="B101" s="5"/>
    </row>
    <row r="102" spans="1:2" ht="21.75" customHeight="1">
      <c r="A102" s="4"/>
      <c r="B102" s="5"/>
    </row>
    <row r="103" spans="1:2" ht="21.75" customHeight="1">
      <c r="A103" s="4"/>
      <c r="B103" s="5"/>
    </row>
    <row r="104" spans="1:2" ht="21.75" customHeight="1">
      <c r="A104" s="4"/>
      <c r="B104" s="5"/>
    </row>
    <row r="105" spans="1:2" ht="21.75" customHeight="1">
      <c r="A105" s="4"/>
      <c r="B105" s="5"/>
    </row>
    <row r="106" spans="1:2" ht="21.75" customHeight="1">
      <c r="A106" s="4"/>
      <c r="B106" s="5"/>
    </row>
    <row r="107" spans="1:2" ht="21.75" customHeight="1">
      <c r="A107" s="4"/>
      <c r="B107" s="5"/>
    </row>
    <row r="108" spans="1:2" ht="21.75" customHeight="1">
      <c r="A108" s="4"/>
      <c r="B108" s="5"/>
    </row>
    <row r="109" spans="1:2" ht="21.75" customHeight="1">
      <c r="A109" s="4"/>
      <c r="B109" s="5"/>
    </row>
    <row r="110" spans="1:2" ht="21.75" customHeight="1">
      <c r="A110" s="4"/>
      <c r="B110" s="5"/>
    </row>
    <row r="111" spans="1:2" ht="21.75" customHeight="1">
      <c r="A111" s="4"/>
      <c r="B111" s="5"/>
    </row>
    <row r="112" spans="1:2" ht="21.75" customHeight="1">
      <c r="A112" s="4"/>
      <c r="B112" s="5"/>
    </row>
    <row r="113" spans="1:2" ht="21.75" customHeight="1">
      <c r="A113" s="4"/>
      <c r="B113" s="5"/>
    </row>
    <row r="114" spans="1:2" ht="21.75" customHeight="1">
      <c r="A114" s="4"/>
      <c r="B114" s="5"/>
    </row>
    <row r="115" spans="1:2" ht="21.75" customHeight="1">
      <c r="A115" s="4"/>
      <c r="B115" s="5"/>
    </row>
    <row r="116" spans="1:2" ht="21.75" customHeight="1">
      <c r="A116" s="4"/>
      <c r="B116" s="5"/>
    </row>
    <row r="117" spans="1:2" ht="21.75" customHeight="1">
      <c r="A117" s="4"/>
      <c r="B117" s="5"/>
    </row>
    <row r="118" spans="1:2" ht="21.75" customHeight="1">
      <c r="A118" s="4"/>
      <c r="B118" s="5"/>
    </row>
    <row r="119" spans="1:2" ht="21.75" customHeight="1">
      <c r="A119" s="4"/>
      <c r="B119" s="5"/>
    </row>
    <row r="120" spans="1:2" ht="21.75" customHeight="1">
      <c r="A120" s="4"/>
      <c r="B120" s="5"/>
    </row>
    <row r="121" spans="1:2" ht="21.75" customHeight="1">
      <c r="A121" s="4"/>
      <c r="B121" s="5"/>
    </row>
    <row r="122" spans="1:2" ht="21.75" customHeight="1">
      <c r="A122" s="4"/>
      <c r="B122" s="5"/>
    </row>
  </sheetData>
  <mergeCells count="13">
    <mergeCell ref="A66:A70"/>
    <mergeCell ref="A84:E84"/>
    <mergeCell ref="A76:A83"/>
    <mergeCell ref="A1:E1"/>
    <mergeCell ref="A71:A75"/>
    <mergeCell ref="A2:E2"/>
    <mergeCell ref="A33:A38"/>
    <mergeCell ref="A11:A20"/>
    <mergeCell ref="A21:A26"/>
    <mergeCell ref="A27:A32"/>
    <mergeCell ref="A39:A46"/>
    <mergeCell ref="A48:A60"/>
    <mergeCell ref="A61:A65"/>
  </mergeCells>
  <printOptions/>
  <pageMargins left="0.39" right="0.25" top="0.43" bottom="0.44" header="0.37" footer="0.3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C4" sqref="C4"/>
    </sheetView>
  </sheetViews>
  <sheetFormatPr defaultColWidth="9.140625" defaultRowHeight="12.75"/>
  <cols>
    <col min="1" max="1" width="10.421875" style="7" customWidth="1"/>
    <col min="2" max="2" width="43.57421875" style="7" customWidth="1"/>
    <col min="3" max="3" width="14.421875" style="7" customWidth="1"/>
    <col min="4" max="4" width="13.8515625" style="7" customWidth="1"/>
    <col min="5" max="5" width="17.00390625" style="7" customWidth="1"/>
    <col min="6" max="16384" width="9.140625" style="7" customWidth="1"/>
  </cols>
  <sheetData>
    <row r="1" spans="1:5" ht="16.5">
      <c r="A1" s="231" t="s">
        <v>679</v>
      </c>
      <c r="B1" s="231"/>
      <c r="C1" s="231"/>
      <c r="D1" s="231"/>
      <c r="E1" s="231"/>
    </row>
    <row r="2" spans="1:5" s="1" customFormat="1" ht="16.5">
      <c r="A2" s="230" t="s">
        <v>657</v>
      </c>
      <c r="B2" s="230"/>
      <c r="C2" s="230"/>
      <c r="D2" s="230"/>
      <c r="E2" s="230"/>
    </row>
    <row r="3" spans="1:5" s="1" customFormat="1" ht="10.5" customHeight="1">
      <c r="A3" s="2"/>
      <c r="B3" s="2"/>
      <c r="C3" s="2"/>
      <c r="D3" s="2"/>
      <c r="E3" s="2"/>
    </row>
    <row r="4" spans="1:5" s="1" customFormat="1" ht="16.5">
      <c r="A4" s="2"/>
      <c r="B4" s="3" t="s">
        <v>380</v>
      </c>
      <c r="C4" s="2"/>
      <c r="D4" s="2"/>
      <c r="E4" s="2"/>
    </row>
    <row r="5" spans="1:5" s="1" customFormat="1" ht="16.5">
      <c r="A5" s="2"/>
      <c r="B5" s="3" t="s">
        <v>607</v>
      </c>
      <c r="C5" s="2"/>
      <c r="D5" s="2"/>
      <c r="E5" s="2"/>
    </row>
    <row r="6" spans="1:5" s="1" customFormat="1" ht="16.5">
      <c r="A6" s="2"/>
      <c r="B6" s="3" t="s">
        <v>603</v>
      </c>
      <c r="C6" s="2"/>
      <c r="D6" s="2"/>
      <c r="E6" s="2"/>
    </row>
    <row r="7" spans="1:5" s="1" customFormat="1" ht="16.5">
      <c r="A7" s="2"/>
      <c r="B7" s="3" t="s">
        <v>486</v>
      </c>
      <c r="C7" s="249"/>
      <c r="D7" s="249"/>
      <c r="E7" s="249"/>
    </row>
    <row r="8" ht="10.5" customHeight="1"/>
    <row r="9" spans="1:5" ht="33" customHeight="1">
      <c r="A9" s="8" t="s">
        <v>117</v>
      </c>
      <c r="B9" s="8" t="s">
        <v>63</v>
      </c>
      <c r="C9" s="8" t="s">
        <v>1</v>
      </c>
      <c r="D9" s="8" t="s">
        <v>44</v>
      </c>
      <c r="E9" s="8" t="s">
        <v>2</v>
      </c>
    </row>
    <row r="10" spans="1:5" ht="16.5">
      <c r="A10" s="8" t="s">
        <v>168</v>
      </c>
      <c r="B10" s="61" t="s">
        <v>461</v>
      </c>
      <c r="C10" s="8"/>
      <c r="D10" s="8"/>
      <c r="E10" s="8"/>
    </row>
    <row r="11" spans="1:5" s="5" customFormat="1" ht="19.5" customHeight="1">
      <c r="A11" s="240" t="s">
        <v>35</v>
      </c>
      <c r="B11" s="21" t="s">
        <v>604</v>
      </c>
      <c r="C11" s="28" t="s">
        <v>13</v>
      </c>
      <c r="D11" s="62">
        <v>2100</v>
      </c>
      <c r="E11" s="55"/>
    </row>
    <row r="12" spans="1:5" s="5" customFormat="1" ht="19.5" customHeight="1">
      <c r="A12" s="241"/>
      <c r="B12" s="21" t="s">
        <v>205</v>
      </c>
      <c r="C12" s="55"/>
      <c r="D12" s="55"/>
      <c r="E12" s="55"/>
    </row>
    <row r="13" spans="1:5" ht="19.5" customHeight="1">
      <c r="A13" s="241"/>
      <c r="B13" s="53" t="s">
        <v>251</v>
      </c>
      <c r="C13" s="28" t="s">
        <v>627</v>
      </c>
      <c r="D13" s="62" t="s">
        <v>433</v>
      </c>
      <c r="E13" s="62"/>
    </row>
    <row r="14" spans="1:5" ht="19.5" customHeight="1">
      <c r="A14" s="241"/>
      <c r="B14" s="53" t="s">
        <v>479</v>
      </c>
      <c r="C14" s="28" t="s">
        <v>626</v>
      </c>
      <c r="D14" s="28">
        <v>300</v>
      </c>
      <c r="E14" s="28"/>
    </row>
    <row r="15" spans="1:5" ht="19.5" customHeight="1">
      <c r="A15" s="241"/>
      <c r="B15" s="53" t="s">
        <v>480</v>
      </c>
      <c r="C15" s="28" t="s">
        <v>626</v>
      </c>
      <c r="D15" s="28">
        <v>650</v>
      </c>
      <c r="E15" s="28"/>
    </row>
    <row r="16" spans="1:5" ht="19.5" customHeight="1">
      <c r="A16" s="241"/>
      <c r="B16" s="54" t="s">
        <v>481</v>
      </c>
      <c r="C16" s="28" t="s">
        <v>626</v>
      </c>
      <c r="D16" s="28">
        <v>300</v>
      </c>
      <c r="E16" s="28"/>
    </row>
    <row r="17" spans="1:5" s="5" customFormat="1" ht="19.5" customHeight="1">
      <c r="A17" s="241"/>
      <c r="B17" s="53" t="s">
        <v>206</v>
      </c>
      <c r="C17" s="28" t="s">
        <v>626</v>
      </c>
      <c r="D17" s="28">
        <v>650</v>
      </c>
      <c r="E17" s="55"/>
    </row>
    <row r="18" spans="1:5" s="5" customFormat="1" ht="19.5" customHeight="1">
      <c r="A18" s="241"/>
      <c r="B18" s="21" t="s">
        <v>207</v>
      </c>
      <c r="C18" s="28"/>
      <c r="D18" s="28"/>
      <c r="E18" s="55"/>
    </row>
    <row r="19" spans="1:5" ht="19.5" customHeight="1">
      <c r="A19" s="241"/>
      <c r="B19" s="53" t="s">
        <v>366</v>
      </c>
      <c r="C19" s="28" t="s">
        <v>628</v>
      </c>
      <c r="D19" s="28">
        <v>10</v>
      </c>
      <c r="E19" s="28"/>
    </row>
    <row r="20" spans="1:5" ht="19.5" customHeight="1">
      <c r="A20" s="241"/>
      <c r="B20" s="53" t="s">
        <v>431</v>
      </c>
      <c r="C20" s="28" t="s">
        <v>628</v>
      </c>
      <c r="D20" s="28">
        <v>1</v>
      </c>
      <c r="E20" s="28"/>
    </row>
    <row r="21" spans="1:5" ht="19.5" customHeight="1">
      <c r="A21" s="240" t="s">
        <v>131</v>
      </c>
      <c r="B21" s="21" t="s">
        <v>208</v>
      </c>
      <c r="C21" s="28"/>
      <c r="D21" s="28"/>
      <c r="E21" s="28"/>
    </row>
    <row r="22" spans="1:5" ht="19.5" customHeight="1">
      <c r="A22" s="241"/>
      <c r="B22" s="53" t="s">
        <v>479</v>
      </c>
      <c r="C22" s="28" t="s">
        <v>626</v>
      </c>
      <c r="D22" s="28">
        <v>300</v>
      </c>
      <c r="E22" s="28"/>
    </row>
    <row r="23" spans="1:5" ht="19.5" customHeight="1">
      <c r="A23" s="241"/>
      <c r="B23" s="53" t="s">
        <v>480</v>
      </c>
      <c r="C23" s="28" t="s">
        <v>626</v>
      </c>
      <c r="D23" s="28">
        <v>650</v>
      </c>
      <c r="E23" s="28"/>
    </row>
    <row r="24" spans="1:5" ht="19.5" customHeight="1">
      <c r="A24" s="241"/>
      <c r="B24" s="54" t="s">
        <v>481</v>
      </c>
      <c r="C24" s="28" t="s">
        <v>626</v>
      </c>
      <c r="D24" s="28">
        <v>300</v>
      </c>
      <c r="E24" s="28"/>
    </row>
    <row r="25" spans="1:5" ht="19.5" customHeight="1">
      <c r="A25" s="241"/>
      <c r="B25" s="21" t="s">
        <v>291</v>
      </c>
      <c r="C25" s="28" t="s">
        <v>91</v>
      </c>
      <c r="D25" s="62">
        <v>2000</v>
      </c>
      <c r="E25" s="28"/>
    </row>
    <row r="26" spans="1:5" ht="19.5" customHeight="1">
      <c r="A26" s="241"/>
      <c r="B26" s="21" t="s">
        <v>207</v>
      </c>
      <c r="C26" s="28"/>
      <c r="D26" s="28"/>
      <c r="E26" s="28"/>
    </row>
    <row r="27" spans="1:5" ht="19.5" customHeight="1">
      <c r="A27" s="248"/>
      <c r="B27" s="21" t="s">
        <v>26</v>
      </c>
      <c r="C27" s="28" t="s">
        <v>628</v>
      </c>
      <c r="D27" s="28">
        <v>2</v>
      </c>
      <c r="E27" s="28"/>
    </row>
    <row r="28" spans="1:5" ht="19.5" customHeight="1">
      <c r="A28" s="9" t="s">
        <v>170</v>
      </c>
      <c r="B28" s="93" t="s">
        <v>458</v>
      </c>
      <c r="C28" s="94"/>
      <c r="D28" s="94"/>
      <c r="E28" s="94"/>
    </row>
    <row r="29" spans="1:5" ht="19.5" customHeight="1">
      <c r="A29" s="239" t="s">
        <v>35</v>
      </c>
      <c r="B29" s="71" t="s">
        <v>73</v>
      </c>
      <c r="C29" s="31"/>
      <c r="D29" s="31"/>
      <c r="E29" s="31"/>
    </row>
    <row r="30" spans="1:5" ht="19.5" customHeight="1">
      <c r="A30" s="237"/>
      <c r="B30" s="72" t="s">
        <v>88</v>
      </c>
      <c r="C30" s="31" t="s">
        <v>8</v>
      </c>
      <c r="D30" s="31">
        <v>8</v>
      </c>
      <c r="E30" s="31"/>
    </row>
    <row r="31" spans="1:5" ht="19.5" customHeight="1">
      <c r="A31" s="237"/>
      <c r="B31" s="72" t="s">
        <v>214</v>
      </c>
      <c r="C31" s="31" t="s">
        <v>8</v>
      </c>
      <c r="D31" s="31">
        <v>5</v>
      </c>
      <c r="E31" s="31"/>
    </row>
    <row r="32" spans="1:5" ht="19.5" customHeight="1">
      <c r="A32" s="237"/>
      <c r="B32" s="72" t="s">
        <v>605</v>
      </c>
      <c r="C32" s="31" t="s">
        <v>8</v>
      </c>
      <c r="D32" s="31">
        <v>28</v>
      </c>
      <c r="E32" s="31" t="s">
        <v>606</v>
      </c>
    </row>
    <row r="33" spans="1:5" ht="19.5" customHeight="1">
      <c r="A33" s="237"/>
      <c r="B33" s="24" t="s">
        <v>487</v>
      </c>
      <c r="C33" s="28" t="s">
        <v>637</v>
      </c>
      <c r="D33" s="31">
        <v>2</v>
      </c>
      <c r="E33" s="31"/>
    </row>
    <row r="34" spans="1:5" ht="19.5" customHeight="1">
      <c r="A34" s="237"/>
      <c r="B34" s="24" t="s">
        <v>77</v>
      </c>
      <c r="C34" s="31" t="s">
        <v>8</v>
      </c>
      <c r="D34" s="31">
        <v>13</v>
      </c>
      <c r="E34" s="31"/>
    </row>
    <row r="35" spans="1:5" ht="19.5" customHeight="1">
      <c r="A35" s="237"/>
      <c r="B35" s="24" t="s">
        <v>78</v>
      </c>
      <c r="C35" s="31"/>
      <c r="D35" s="31"/>
      <c r="E35" s="31"/>
    </row>
    <row r="36" spans="1:5" ht="19.5" customHeight="1">
      <c r="A36" s="237"/>
      <c r="B36" s="157" t="s">
        <v>136</v>
      </c>
      <c r="C36" s="155" t="s">
        <v>8</v>
      </c>
      <c r="D36" s="155">
        <v>24</v>
      </c>
      <c r="E36" s="155"/>
    </row>
    <row r="37" spans="1:5" ht="19.5" customHeight="1">
      <c r="A37" s="237"/>
      <c r="B37" s="157" t="s">
        <v>83</v>
      </c>
      <c r="C37" s="155" t="s">
        <v>8</v>
      </c>
      <c r="D37" s="155">
        <v>60</v>
      </c>
      <c r="E37" s="155"/>
    </row>
    <row r="38" spans="1:5" ht="19.5" customHeight="1">
      <c r="A38" s="237"/>
      <c r="B38" s="157" t="s">
        <v>84</v>
      </c>
      <c r="C38" s="155" t="s">
        <v>8</v>
      </c>
      <c r="D38" s="155">
        <v>3</v>
      </c>
      <c r="E38" s="155"/>
    </row>
    <row r="39" spans="1:5" ht="19.5" customHeight="1">
      <c r="A39" s="237"/>
      <c r="B39" s="158" t="s">
        <v>79</v>
      </c>
      <c r="C39" s="155"/>
      <c r="D39" s="155"/>
      <c r="E39" s="155"/>
    </row>
    <row r="40" spans="1:5" ht="19.5" customHeight="1">
      <c r="A40" s="237"/>
      <c r="B40" s="157" t="s">
        <v>80</v>
      </c>
      <c r="C40" s="141" t="s">
        <v>629</v>
      </c>
      <c r="D40" s="155">
        <v>8.4</v>
      </c>
      <c r="E40" s="155"/>
    </row>
    <row r="41" spans="1:5" ht="19.5" customHeight="1">
      <c r="A41" s="238"/>
      <c r="B41" s="157" t="s">
        <v>81</v>
      </c>
      <c r="C41" s="141" t="s">
        <v>629</v>
      </c>
      <c r="D41" s="155">
        <f>2100*2/1000</f>
        <v>4.2</v>
      </c>
      <c r="E41" s="30" t="s">
        <v>447</v>
      </c>
    </row>
    <row r="42" spans="1:5" ht="19.5" customHeight="1">
      <c r="A42" s="239" t="s">
        <v>36</v>
      </c>
      <c r="B42" s="158" t="s">
        <v>85</v>
      </c>
      <c r="C42" s="155"/>
      <c r="D42" s="155"/>
      <c r="E42" s="155"/>
    </row>
    <row r="43" spans="1:5" ht="19.5" customHeight="1">
      <c r="A43" s="237"/>
      <c r="B43" s="157" t="s">
        <v>136</v>
      </c>
      <c r="C43" s="155" t="s">
        <v>8</v>
      </c>
      <c r="D43" s="155">
        <v>20</v>
      </c>
      <c r="E43" s="155"/>
    </row>
    <row r="44" spans="1:5" ht="19.5" customHeight="1">
      <c r="A44" s="237"/>
      <c r="B44" s="157" t="s">
        <v>134</v>
      </c>
      <c r="C44" s="155" t="s">
        <v>8</v>
      </c>
      <c r="D44" s="155">
        <v>50</v>
      </c>
      <c r="E44" s="155"/>
    </row>
    <row r="45" spans="1:5" ht="19.5" customHeight="1">
      <c r="A45" s="237"/>
      <c r="B45" s="157" t="s">
        <v>84</v>
      </c>
      <c r="C45" s="155" t="s">
        <v>8</v>
      </c>
      <c r="D45" s="155">
        <v>3</v>
      </c>
      <c r="E45" s="155"/>
    </row>
    <row r="46" spans="1:5" ht="19.5" customHeight="1">
      <c r="A46" s="237"/>
      <c r="B46" s="157" t="s">
        <v>133</v>
      </c>
      <c r="C46" s="155" t="s">
        <v>8</v>
      </c>
      <c r="D46" s="155">
        <v>4</v>
      </c>
      <c r="E46" s="155"/>
    </row>
    <row r="47" spans="1:5" ht="19.5" customHeight="1">
      <c r="A47" s="237"/>
      <c r="B47" s="158" t="s">
        <v>89</v>
      </c>
      <c r="C47" s="155" t="s">
        <v>8</v>
      </c>
      <c r="D47" s="155">
        <v>12</v>
      </c>
      <c r="E47" s="155"/>
    </row>
    <row r="48" spans="1:5" ht="19.5" customHeight="1">
      <c r="A48" s="237"/>
      <c r="B48" s="158" t="s">
        <v>132</v>
      </c>
      <c r="C48" s="155"/>
      <c r="D48" s="155"/>
      <c r="E48" s="155"/>
    </row>
    <row r="49" spans="1:5" ht="19.5" customHeight="1">
      <c r="A49" s="237"/>
      <c r="B49" s="157" t="s">
        <v>80</v>
      </c>
      <c r="C49" s="141" t="s">
        <v>629</v>
      </c>
      <c r="D49" s="155">
        <v>1.25</v>
      </c>
      <c r="E49" s="155"/>
    </row>
    <row r="50" spans="1:5" ht="19.5" customHeight="1">
      <c r="A50" s="238"/>
      <c r="B50" s="157" t="s">
        <v>92</v>
      </c>
      <c r="C50" s="141" t="s">
        <v>629</v>
      </c>
      <c r="D50" s="155">
        <v>26</v>
      </c>
      <c r="E50" s="49"/>
    </row>
    <row r="51" spans="1:5" ht="16.5">
      <c r="A51" s="235" t="s">
        <v>642</v>
      </c>
      <c r="B51" s="235"/>
      <c r="C51" s="235"/>
      <c r="D51" s="235"/>
      <c r="E51" s="235"/>
    </row>
  </sheetData>
  <mergeCells count="8">
    <mergeCell ref="A1:E1"/>
    <mergeCell ref="A21:A27"/>
    <mergeCell ref="A29:A41"/>
    <mergeCell ref="C7:E7"/>
    <mergeCell ref="A51:E51"/>
    <mergeCell ref="A42:A50"/>
    <mergeCell ref="A2:E2"/>
    <mergeCell ref="A11:A20"/>
  </mergeCells>
  <printOptions/>
  <pageMargins left="0.37" right="0.27" top="0.61" bottom="0.31" header="0.5" footer="0.26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40"/>
  <sheetViews>
    <sheetView workbookViewId="0" topLeftCell="A1">
      <selection activeCell="C4" sqref="C4"/>
    </sheetView>
  </sheetViews>
  <sheetFormatPr defaultColWidth="9.140625" defaultRowHeight="12.75"/>
  <cols>
    <col min="1" max="1" width="9.28125" style="104" customWidth="1"/>
    <col min="2" max="2" width="47.28125" style="0" customWidth="1"/>
    <col min="3" max="3" width="12.57421875" style="104" customWidth="1"/>
    <col min="4" max="4" width="13.57421875" style="104" customWidth="1"/>
    <col min="5" max="5" width="16.57421875" style="104" customWidth="1"/>
  </cols>
  <sheetData>
    <row r="1" spans="1:5" s="7" customFormat="1" ht="16.5">
      <c r="A1" s="231" t="s">
        <v>680</v>
      </c>
      <c r="B1" s="231"/>
      <c r="C1" s="231"/>
      <c r="D1" s="231"/>
      <c r="E1" s="231"/>
    </row>
    <row r="2" spans="1:5" s="1" customFormat="1" ht="16.5">
      <c r="A2" s="230" t="s">
        <v>657</v>
      </c>
      <c r="B2" s="230"/>
      <c r="C2" s="230"/>
      <c r="D2" s="230"/>
      <c r="E2" s="230"/>
    </row>
    <row r="3" spans="1:5" s="7" customFormat="1" ht="11.25" customHeight="1">
      <c r="A3" s="2"/>
      <c r="B3" s="2"/>
      <c r="C3" s="2"/>
      <c r="D3" s="2"/>
      <c r="E3" s="2"/>
    </row>
    <row r="4" spans="1:5" s="7" customFormat="1" ht="16.5">
      <c r="A4" s="2"/>
      <c r="B4" s="3" t="s">
        <v>651</v>
      </c>
      <c r="C4" s="2"/>
      <c r="D4" s="2"/>
      <c r="E4" s="2"/>
    </row>
    <row r="5" spans="1:5" s="7" customFormat="1" ht="16.5">
      <c r="A5" s="2"/>
      <c r="B5" s="3"/>
      <c r="C5" s="2"/>
      <c r="D5" s="2"/>
      <c r="E5" s="2"/>
    </row>
    <row r="6" spans="1:5" ht="17.25" customHeight="1">
      <c r="A6" s="251" t="s">
        <v>117</v>
      </c>
      <c r="B6" s="250" t="s">
        <v>0</v>
      </c>
      <c r="C6" s="251" t="s">
        <v>1</v>
      </c>
      <c r="D6" s="251" t="s">
        <v>44</v>
      </c>
      <c r="E6" s="252" t="s">
        <v>2</v>
      </c>
    </row>
    <row r="7" spans="1:5" ht="16.5" customHeight="1">
      <c r="A7" s="251"/>
      <c r="B7" s="250"/>
      <c r="C7" s="251"/>
      <c r="D7" s="251"/>
      <c r="E7" s="252"/>
    </row>
    <row r="8" spans="1:5" s="101" customFormat="1" ht="16.5">
      <c r="A8" s="26" t="s">
        <v>168</v>
      </c>
      <c r="B8" s="27" t="s">
        <v>461</v>
      </c>
      <c r="C8" s="26"/>
      <c r="D8" s="103"/>
      <c r="E8" s="110"/>
    </row>
    <row r="9" spans="1:5" ht="16.5">
      <c r="A9" s="250" t="s">
        <v>35</v>
      </c>
      <c r="B9" s="36" t="s">
        <v>203</v>
      </c>
      <c r="C9" s="17"/>
      <c r="D9" s="102">
        <v>0</v>
      </c>
      <c r="E9" s="111"/>
    </row>
    <row r="10" spans="1:5" ht="16.5">
      <c r="A10" s="250"/>
      <c r="B10" s="72" t="s">
        <v>634</v>
      </c>
      <c r="C10" s="31" t="s">
        <v>13</v>
      </c>
      <c r="D10" s="162">
        <v>1120</v>
      </c>
      <c r="E10" s="111"/>
    </row>
    <row r="11" spans="1:5" ht="16.5">
      <c r="A11" s="250"/>
      <c r="B11" s="72" t="s">
        <v>511</v>
      </c>
      <c r="C11" s="31" t="s">
        <v>13</v>
      </c>
      <c r="D11" s="162">
        <v>92</v>
      </c>
      <c r="E11" s="111"/>
    </row>
    <row r="12" spans="1:5" ht="16.5">
      <c r="A12" s="250"/>
      <c r="B12" s="36" t="s">
        <v>205</v>
      </c>
      <c r="C12" s="17"/>
      <c r="D12" s="162"/>
      <c r="E12" s="111"/>
    </row>
    <row r="13" spans="1:5" ht="16.5">
      <c r="A13" s="250"/>
      <c r="B13" s="36" t="s">
        <v>251</v>
      </c>
      <c r="C13" s="17" t="s">
        <v>627</v>
      </c>
      <c r="D13" s="162">
        <v>11</v>
      </c>
      <c r="E13" s="111"/>
    </row>
    <row r="14" spans="1:5" ht="16.5">
      <c r="A14" s="250"/>
      <c r="B14" s="53" t="s">
        <v>479</v>
      </c>
      <c r="C14" s="28" t="s">
        <v>626</v>
      </c>
      <c r="D14" s="162">
        <v>150</v>
      </c>
      <c r="E14" s="111"/>
    </row>
    <row r="15" spans="1:5" ht="16.5">
      <c r="A15" s="250"/>
      <c r="B15" s="53" t="s">
        <v>480</v>
      </c>
      <c r="C15" s="28" t="s">
        <v>626</v>
      </c>
      <c r="D15" s="162">
        <v>550</v>
      </c>
      <c r="E15" s="111"/>
    </row>
    <row r="16" spans="1:5" ht="16.5">
      <c r="A16" s="250"/>
      <c r="B16" s="54" t="s">
        <v>481</v>
      </c>
      <c r="C16" s="28" t="s">
        <v>626</v>
      </c>
      <c r="D16" s="162">
        <v>100</v>
      </c>
      <c r="E16" s="111"/>
    </row>
    <row r="17" spans="1:5" ht="16.5">
      <c r="A17" s="250"/>
      <c r="B17" s="36" t="s">
        <v>495</v>
      </c>
      <c r="C17" s="28" t="s">
        <v>626</v>
      </c>
      <c r="D17" s="162">
        <v>550</v>
      </c>
      <c r="E17" s="111"/>
    </row>
    <row r="18" spans="1:5" ht="16.5">
      <c r="A18" s="250"/>
      <c r="B18" s="36" t="s">
        <v>496</v>
      </c>
      <c r="C18" s="17"/>
      <c r="D18" s="102"/>
      <c r="E18" s="111"/>
    </row>
    <row r="19" spans="1:5" ht="16.5">
      <c r="A19" s="250"/>
      <c r="B19" s="36" t="s">
        <v>431</v>
      </c>
      <c r="C19" s="17" t="s">
        <v>628</v>
      </c>
      <c r="D19" s="162">
        <v>7</v>
      </c>
      <c r="E19" s="111"/>
    </row>
    <row r="20" spans="1:5" ht="16.5">
      <c r="A20" s="250"/>
      <c r="B20" s="36" t="s">
        <v>366</v>
      </c>
      <c r="C20" s="17" t="s">
        <v>628</v>
      </c>
      <c r="D20" s="162">
        <v>1</v>
      </c>
      <c r="E20" s="111"/>
    </row>
    <row r="21" spans="1:5" ht="16.5">
      <c r="A21" s="250"/>
      <c r="B21" s="36" t="s">
        <v>501</v>
      </c>
      <c r="C21" s="17"/>
      <c r="D21" s="102">
        <v>0</v>
      </c>
      <c r="E21" s="111"/>
    </row>
    <row r="22" spans="1:5" ht="15.75" customHeight="1">
      <c r="A22" s="250"/>
      <c r="B22" s="105" t="s">
        <v>512</v>
      </c>
      <c r="C22" s="50" t="s">
        <v>633</v>
      </c>
      <c r="D22" s="162">
        <v>500</v>
      </c>
      <c r="E22" s="111"/>
    </row>
    <row r="23" spans="1:5" ht="16.5">
      <c r="A23" s="250"/>
      <c r="B23" s="72" t="s">
        <v>513</v>
      </c>
      <c r="C23" s="31" t="s">
        <v>12</v>
      </c>
      <c r="D23" s="162">
        <v>10</v>
      </c>
      <c r="E23" s="111"/>
    </row>
    <row r="24" spans="1:5" ht="16.5">
      <c r="A24" s="250"/>
      <c r="B24" s="72" t="s">
        <v>502</v>
      </c>
      <c r="C24" s="31" t="s">
        <v>12</v>
      </c>
      <c r="D24" s="162">
        <v>1</v>
      </c>
      <c r="E24" s="111"/>
    </row>
    <row r="25" spans="1:5" ht="16.5">
      <c r="A25" s="250"/>
      <c r="B25" s="36" t="s">
        <v>503</v>
      </c>
      <c r="C25" s="17" t="s">
        <v>632</v>
      </c>
      <c r="D25" s="162">
        <v>22</v>
      </c>
      <c r="E25" s="111"/>
    </row>
    <row r="26" spans="1:5" ht="16.5">
      <c r="A26" s="250" t="s">
        <v>36</v>
      </c>
      <c r="B26" s="36" t="s">
        <v>208</v>
      </c>
      <c r="C26" s="17"/>
      <c r="D26" s="162">
        <v>0</v>
      </c>
      <c r="E26" s="111"/>
    </row>
    <row r="27" spans="1:5" ht="16.5">
      <c r="A27" s="250"/>
      <c r="B27" s="53" t="s">
        <v>479</v>
      </c>
      <c r="C27" s="28" t="s">
        <v>626</v>
      </c>
      <c r="D27" s="162">
        <v>250</v>
      </c>
      <c r="E27" s="111"/>
    </row>
    <row r="28" spans="1:5" ht="16.5">
      <c r="A28" s="250"/>
      <c r="B28" s="53" t="s">
        <v>480</v>
      </c>
      <c r="C28" s="28" t="s">
        <v>626</v>
      </c>
      <c r="D28" s="162">
        <v>550</v>
      </c>
      <c r="E28" s="111"/>
    </row>
    <row r="29" spans="1:5" ht="16.5">
      <c r="A29" s="250"/>
      <c r="B29" s="54" t="s">
        <v>481</v>
      </c>
      <c r="C29" s="28" t="s">
        <v>626</v>
      </c>
      <c r="D29" s="162">
        <v>150</v>
      </c>
      <c r="E29" s="111"/>
    </row>
    <row r="30" spans="1:5" ht="16.5">
      <c r="A30" s="250"/>
      <c r="B30" s="36" t="s">
        <v>497</v>
      </c>
      <c r="C30" s="17"/>
      <c r="D30" s="162"/>
      <c r="E30" s="111"/>
    </row>
    <row r="31" spans="1:5" ht="16.5">
      <c r="A31" s="250"/>
      <c r="B31" s="36" t="s">
        <v>26</v>
      </c>
      <c r="C31" s="17" t="s">
        <v>628</v>
      </c>
      <c r="D31" s="162">
        <v>2</v>
      </c>
      <c r="E31" s="111"/>
    </row>
    <row r="32" spans="1:5" ht="16.5">
      <c r="A32" s="250"/>
      <c r="B32" s="36" t="s">
        <v>504</v>
      </c>
      <c r="C32" s="17"/>
      <c r="D32" s="102"/>
      <c r="E32" s="111"/>
    </row>
    <row r="33" spans="1:5" ht="16.5">
      <c r="A33" s="250"/>
      <c r="B33" s="36" t="s">
        <v>259</v>
      </c>
      <c r="C33" s="17" t="s">
        <v>632</v>
      </c>
      <c r="D33" s="162">
        <v>44</v>
      </c>
      <c r="E33" s="111"/>
    </row>
    <row r="34" spans="1:5" ht="16.5">
      <c r="A34" s="250" t="s">
        <v>37</v>
      </c>
      <c r="B34" s="36" t="s">
        <v>208</v>
      </c>
      <c r="C34" s="17"/>
      <c r="D34" s="162"/>
      <c r="E34" s="111"/>
    </row>
    <row r="35" spans="1:5" ht="16.5">
      <c r="A35" s="250"/>
      <c r="B35" s="53" t="s">
        <v>479</v>
      </c>
      <c r="C35" s="28" t="s">
        <v>626</v>
      </c>
      <c r="D35" s="162">
        <v>350</v>
      </c>
      <c r="E35" s="111"/>
    </row>
    <row r="36" spans="1:5" ht="16.5">
      <c r="A36" s="250"/>
      <c r="B36" s="53" t="s">
        <v>480</v>
      </c>
      <c r="C36" s="28" t="s">
        <v>626</v>
      </c>
      <c r="D36" s="162">
        <v>550</v>
      </c>
      <c r="E36" s="111"/>
    </row>
    <row r="37" spans="1:5" ht="16.5">
      <c r="A37" s="250"/>
      <c r="B37" s="54" t="s">
        <v>481</v>
      </c>
      <c r="C37" s="28" t="s">
        <v>626</v>
      </c>
      <c r="D37" s="162">
        <v>200</v>
      </c>
      <c r="E37" s="111"/>
    </row>
    <row r="38" spans="1:5" ht="16.5">
      <c r="A38" s="250"/>
      <c r="B38" s="36" t="s">
        <v>497</v>
      </c>
      <c r="C38" s="17"/>
      <c r="D38" s="102">
        <v>0</v>
      </c>
      <c r="E38" s="111"/>
    </row>
    <row r="39" spans="1:5" ht="16.5">
      <c r="A39" s="250"/>
      <c r="B39" s="36" t="s">
        <v>26</v>
      </c>
      <c r="C39" s="17" t="s">
        <v>628</v>
      </c>
      <c r="D39" s="162">
        <v>2</v>
      </c>
      <c r="E39" s="111"/>
    </row>
    <row r="40" spans="1:5" ht="16.5">
      <c r="A40" s="250"/>
      <c r="B40" s="36" t="s">
        <v>504</v>
      </c>
      <c r="C40" s="17"/>
      <c r="D40" s="162"/>
      <c r="E40" s="111"/>
    </row>
    <row r="41" spans="1:5" ht="16.5">
      <c r="A41" s="250"/>
      <c r="B41" s="36" t="s">
        <v>503</v>
      </c>
      <c r="C41" s="17" t="s">
        <v>632</v>
      </c>
      <c r="D41" s="162">
        <v>111</v>
      </c>
      <c r="E41" s="111"/>
    </row>
    <row r="42" spans="1:5" ht="16.5">
      <c r="A42" s="250" t="s">
        <v>67</v>
      </c>
      <c r="B42" s="36" t="s">
        <v>208</v>
      </c>
      <c r="C42" s="17"/>
      <c r="D42" s="102">
        <v>0</v>
      </c>
      <c r="E42" s="111"/>
    </row>
    <row r="43" spans="1:5" ht="16.5">
      <c r="A43" s="250"/>
      <c r="B43" s="134" t="s">
        <v>251</v>
      </c>
      <c r="C43" s="17" t="s">
        <v>627</v>
      </c>
      <c r="D43" s="162">
        <v>11</v>
      </c>
      <c r="E43" s="111"/>
    </row>
    <row r="44" spans="1:5" ht="16.5">
      <c r="A44" s="250"/>
      <c r="B44" s="53" t="s">
        <v>479</v>
      </c>
      <c r="C44" s="17" t="s">
        <v>626</v>
      </c>
      <c r="D44" s="162">
        <v>400</v>
      </c>
      <c r="E44" s="111"/>
    </row>
    <row r="45" spans="1:5" ht="16.5">
      <c r="A45" s="250"/>
      <c r="B45" s="53" t="s">
        <v>480</v>
      </c>
      <c r="C45" s="17" t="s">
        <v>626</v>
      </c>
      <c r="D45" s="162">
        <v>600</v>
      </c>
      <c r="E45" s="111"/>
    </row>
    <row r="46" spans="1:5" ht="16.5">
      <c r="A46" s="250"/>
      <c r="B46" s="54" t="s">
        <v>481</v>
      </c>
      <c r="C46" s="17" t="s">
        <v>626</v>
      </c>
      <c r="D46" s="162">
        <v>350</v>
      </c>
      <c r="E46" s="111"/>
    </row>
    <row r="47" spans="1:5" ht="16.5">
      <c r="A47" s="250"/>
      <c r="B47" s="54" t="s">
        <v>495</v>
      </c>
      <c r="C47" s="17" t="s">
        <v>626</v>
      </c>
      <c r="D47" s="162">
        <v>550</v>
      </c>
      <c r="E47" s="111"/>
    </row>
    <row r="48" spans="1:5" ht="16.5">
      <c r="A48" s="250"/>
      <c r="B48" s="36" t="s">
        <v>497</v>
      </c>
      <c r="C48" s="17"/>
      <c r="D48" s="102"/>
      <c r="E48" s="111"/>
    </row>
    <row r="49" spans="1:5" ht="16.5">
      <c r="A49" s="250"/>
      <c r="B49" s="36" t="s">
        <v>26</v>
      </c>
      <c r="C49" s="17" t="s">
        <v>628</v>
      </c>
      <c r="D49" s="162">
        <v>3</v>
      </c>
      <c r="E49" s="111"/>
    </row>
    <row r="50" spans="1:5" ht="16.5">
      <c r="A50" s="250"/>
      <c r="B50" s="36" t="s">
        <v>504</v>
      </c>
      <c r="C50" s="17"/>
      <c r="D50" s="162">
        <v>0</v>
      </c>
      <c r="E50" s="111"/>
    </row>
    <row r="51" spans="1:5" ht="16.5">
      <c r="A51" s="250"/>
      <c r="B51" s="36" t="s">
        <v>503</v>
      </c>
      <c r="C51" s="17" t="s">
        <v>632</v>
      </c>
      <c r="D51" s="162">
        <v>178</v>
      </c>
      <c r="E51" s="111"/>
    </row>
    <row r="52" spans="1:5" ht="16.5">
      <c r="A52" s="228" t="s">
        <v>505</v>
      </c>
      <c r="B52" s="36" t="s">
        <v>208</v>
      </c>
      <c r="C52" s="17"/>
      <c r="D52" s="102"/>
      <c r="E52" s="111"/>
    </row>
    <row r="53" spans="1:5" ht="16.5">
      <c r="A53" s="250"/>
      <c r="B53" s="53" t="s">
        <v>479</v>
      </c>
      <c r="C53" s="17" t="s">
        <v>626</v>
      </c>
      <c r="D53" s="162">
        <v>450</v>
      </c>
      <c r="E53" s="111"/>
    </row>
    <row r="54" spans="1:5" ht="16.5">
      <c r="A54" s="250"/>
      <c r="B54" s="53" t="s">
        <v>480</v>
      </c>
      <c r="C54" s="17" t="s">
        <v>626</v>
      </c>
      <c r="D54" s="162">
        <v>700</v>
      </c>
      <c r="E54" s="111"/>
    </row>
    <row r="55" spans="1:5" ht="16.5">
      <c r="A55" s="250"/>
      <c r="B55" s="54" t="s">
        <v>481</v>
      </c>
      <c r="C55" s="17" t="s">
        <v>626</v>
      </c>
      <c r="D55" s="162">
        <v>400</v>
      </c>
      <c r="E55" s="111"/>
    </row>
    <row r="56" spans="1:5" ht="16.5">
      <c r="A56" s="250"/>
      <c r="B56" s="36" t="s">
        <v>497</v>
      </c>
      <c r="C56" s="17"/>
      <c r="D56" s="102">
        <v>0</v>
      </c>
      <c r="E56" s="111"/>
    </row>
    <row r="57" spans="1:5" ht="16.5">
      <c r="A57" s="250"/>
      <c r="B57" s="36" t="s">
        <v>26</v>
      </c>
      <c r="C57" s="17" t="s">
        <v>628</v>
      </c>
      <c r="D57" s="162">
        <v>3</v>
      </c>
      <c r="E57" s="111"/>
    </row>
    <row r="58" spans="1:5" ht="16.5">
      <c r="A58" s="250"/>
      <c r="B58" s="36" t="s">
        <v>504</v>
      </c>
      <c r="C58" s="17"/>
      <c r="D58" s="162">
        <v>0</v>
      </c>
      <c r="E58" s="111"/>
    </row>
    <row r="59" spans="1:5" ht="16.5">
      <c r="A59" s="250"/>
      <c r="B59" s="36" t="s">
        <v>503</v>
      </c>
      <c r="C59" s="17" t="s">
        <v>632</v>
      </c>
      <c r="D59" s="162">
        <v>178</v>
      </c>
      <c r="E59" s="111"/>
    </row>
    <row r="60" spans="1:5" s="101" customFormat="1" ht="16.5">
      <c r="A60" s="26" t="s">
        <v>170</v>
      </c>
      <c r="B60" s="27" t="s">
        <v>458</v>
      </c>
      <c r="C60" s="26"/>
      <c r="D60" s="103"/>
      <c r="E60" s="110"/>
    </row>
    <row r="61" spans="1:5" ht="16.5">
      <c r="A61" s="17">
        <v>1</v>
      </c>
      <c r="B61" s="36" t="s">
        <v>265</v>
      </c>
      <c r="C61" s="17"/>
      <c r="D61" s="102">
        <f>D62+D70+D74</f>
        <v>0</v>
      </c>
      <c r="E61" s="111"/>
    </row>
    <row r="62" spans="1:5" ht="16.5">
      <c r="A62" s="17" t="s">
        <v>41</v>
      </c>
      <c r="B62" s="36" t="s">
        <v>7</v>
      </c>
      <c r="C62" s="17"/>
      <c r="D62" s="102"/>
      <c r="E62" s="111"/>
    </row>
    <row r="63" spans="1:5" ht="16.5">
      <c r="A63" s="17" t="s">
        <v>14</v>
      </c>
      <c r="B63" s="36" t="s">
        <v>514</v>
      </c>
      <c r="C63" s="17" t="s">
        <v>8</v>
      </c>
      <c r="D63" s="163">
        <v>10</v>
      </c>
      <c r="E63" s="111"/>
    </row>
    <row r="64" spans="1:5" ht="16.5">
      <c r="A64" s="17" t="s">
        <v>14</v>
      </c>
      <c r="B64" s="36" t="s">
        <v>171</v>
      </c>
      <c r="C64" s="17" t="s">
        <v>8</v>
      </c>
      <c r="D64" s="163">
        <v>5</v>
      </c>
      <c r="E64" s="111"/>
    </row>
    <row r="65" spans="1:5" ht="16.5">
      <c r="A65" s="41" t="s">
        <v>14</v>
      </c>
      <c r="B65" s="36" t="s">
        <v>516</v>
      </c>
      <c r="C65" s="17"/>
      <c r="D65" s="163"/>
      <c r="E65" s="111"/>
    </row>
    <row r="66" spans="1:5" ht="16.5">
      <c r="A66" s="41" t="s">
        <v>359</v>
      </c>
      <c r="B66" s="36" t="s">
        <v>459</v>
      </c>
      <c r="C66" s="17" t="s">
        <v>8</v>
      </c>
      <c r="D66" s="163">
        <v>28</v>
      </c>
      <c r="E66" s="111"/>
    </row>
    <row r="67" spans="1:5" ht="16.5">
      <c r="A67" s="41" t="s">
        <v>359</v>
      </c>
      <c r="B67" s="36" t="s">
        <v>460</v>
      </c>
      <c r="C67" s="28" t="s">
        <v>637</v>
      </c>
      <c r="D67" s="163">
        <v>2</v>
      </c>
      <c r="E67" s="111"/>
    </row>
    <row r="68" spans="1:5" ht="16.5">
      <c r="A68" s="17" t="s">
        <v>24</v>
      </c>
      <c r="B68" s="36" t="s">
        <v>517</v>
      </c>
      <c r="C68" s="17"/>
      <c r="D68" s="163">
        <v>4</v>
      </c>
      <c r="E68" s="111"/>
    </row>
    <row r="69" spans="1:5" ht="16.5">
      <c r="A69" s="17" t="s">
        <v>14</v>
      </c>
      <c r="B69" s="36" t="s">
        <v>515</v>
      </c>
      <c r="C69" s="17" t="s">
        <v>8</v>
      </c>
      <c r="D69" s="163">
        <v>2</v>
      </c>
      <c r="E69" s="111"/>
    </row>
    <row r="70" spans="1:5" ht="16.5">
      <c r="A70" s="17" t="s">
        <v>42</v>
      </c>
      <c r="B70" s="36" t="s">
        <v>15</v>
      </c>
      <c r="C70" s="17" t="s">
        <v>8</v>
      </c>
      <c r="D70" s="102"/>
      <c r="E70" s="111"/>
    </row>
    <row r="71" spans="1:5" ht="16.5">
      <c r="A71" s="17" t="s">
        <v>14</v>
      </c>
      <c r="B71" s="36" t="s">
        <v>128</v>
      </c>
      <c r="C71" s="17" t="s">
        <v>8</v>
      </c>
      <c r="D71" s="162">
        <v>11</v>
      </c>
      <c r="E71" s="111"/>
    </row>
    <row r="72" spans="1:5" ht="16.5">
      <c r="A72" s="17" t="s">
        <v>14</v>
      </c>
      <c r="B72" s="36" t="s">
        <v>184</v>
      </c>
      <c r="C72" s="17" t="s">
        <v>8</v>
      </c>
      <c r="D72" s="135">
        <v>0.5</v>
      </c>
      <c r="E72" s="111"/>
    </row>
    <row r="73" spans="1:5" ht="16.5">
      <c r="A73" s="17" t="s">
        <v>14</v>
      </c>
      <c r="B73" s="36" t="s">
        <v>34</v>
      </c>
      <c r="C73" s="17" t="s">
        <v>8</v>
      </c>
      <c r="D73" s="162">
        <v>1</v>
      </c>
      <c r="E73" s="111"/>
    </row>
    <row r="74" spans="1:5" ht="16.5">
      <c r="A74" s="17" t="s">
        <v>43</v>
      </c>
      <c r="B74" s="36" t="s">
        <v>9</v>
      </c>
      <c r="C74" s="17"/>
      <c r="D74" s="102"/>
      <c r="E74" s="111"/>
    </row>
    <row r="75" spans="1:5" ht="16.5">
      <c r="A75" s="17" t="s">
        <v>14</v>
      </c>
      <c r="B75" s="36" t="s">
        <v>518</v>
      </c>
      <c r="C75" s="17" t="s">
        <v>8</v>
      </c>
      <c r="D75" s="162">
        <v>11</v>
      </c>
      <c r="E75" s="164" t="s">
        <v>175</v>
      </c>
    </row>
    <row r="76" spans="1:5" ht="16.5">
      <c r="A76" s="17"/>
      <c r="B76" s="36" t="s">
        <v>238</v>
      </c>
      <c r="C76" s="17" t="s">
        <v>8</v>
      </c>
      <c r="D76" s="162">
        <v>4</v>
      </c>
      <c r="E76" s="164" t="s">
        <v>178</v>
      </c>
    </row>
    <row r="77" spans="1:5" ht="16.5">
      <c r="A77" s="17" t="s">
        <v>14</v>
      </c>
      <c r="B77" s="36" t="s">
        <v>148</v>
      </c>
      <c r="C77" s="17" t="s">
        <v>8</v>
      </c>
      <c r="D77" s="162">
        <v>34</v>
      </c>
      <c r="E77" s="164" t="s">
        <v>268</v>
      </c>
    </row>
    <row r="78" spans="1:5" ht="16.5">
      <c r="A78" s="17" t="s">
        <v>14</v>
      </c>
      <c r="B78" s="36" t="s">
        <v>126</v>
      </c>
      <c r="C78" s="17" t="s">
        <v>8</v>
      </c>
      <c r="D78" s="162">
        <v>6</v>
      </c>
      <c r="E78" s="164" t="s">
        <v>141</v>
      </c>
    </row>
    <row r="79" spans="1:5" ht="16.5">
      <c r="A79" s="17" t="s">
        <v>14</v>
      </c>
      <c r="B79" s="36" t="s">
        <v>54</v>
      </c>
      <c r="C79" s="17" t="s">
        <v>8</v>
      </c>
      <c r="D79" s="162">
        <v>6</v>
      </c>
      <c r="E79" s="164" t="s">
        <v>141</v>
      </c>
    </row>
    <row r="80" spans="1:5" ht="16.5">
      <c r="A80" s="17" t="s">
        <v>14</v>
      </c>
      <c r="B80" s="36" t="s">
        <v>38</v>
      </c>
      <c r="C80" s="17" t="s">
        <v>8</v>
      </c>
      <c r="D80" s="162">
        <v>2</v>
      </c>
      <c r="E80" s="164" t="s">
        <v>138</v>
      </c>
    </row>
    <row r="81" spans="1:5" ht="16.5">
      <c r="A81" s="17" t="s">
        <v>14</v>
      </c>
      <c r="B81" s="36" t="s">
        <v>20</v>
      </c>
      <c r="C81" s="17" t="s">
        <v>8</v>
      </c>
      <c r="D81" s="162">
        <v>4</v>
      </c>
      <c r="E81" s="164" t="s">
        <v>178</v>
      </c>
    </row>
    <row r="82" spans="1:5" ht="16.5">
      <c r="A82" s="17" t="s">
        <v>51</v>
      </c>
      <c r="B82" s="36" t="s">
        <v>39</v>
      </c>
      <c r="C82" s="141" t="s">
        <v>629</v>
      </c>
      <c r="D82" s="102">
        <f>(2*1199+2*92)/1000</f>
        <v>2.582</v>
      </c>
      <c r="E82" s="164" t="s">
        <v>438</v>
      </c>
    </row>
    <row r="83" spans="1:5" ht="16.5">
      <c r="A83" s="17" t="s">
        <v>52</v>
      </c>
      <c r="B83" s="36" t="s">
        <v>21</v>
      </c>
      <c r="C83" s="141" t="s">
        <v>629</v>
      </c>
      <c r="D83" s="102">
        <f>12.1+0.25</f>
        <v>12.35</v>
      </c>
      <c r="E83" s="164"/>
    </row>
    <row r="84" spans="1:5" ht="16.5">
      <c r="A84" s="17">
        <v>2</v>
      </c>
      <c r="B84" s="36" t="s">
        <v>266</v>
      </c>
      <c r="C84" s="17"/>
      <c r="D84" s="102"/>
      <c r="E84" s="111"/>
    </row>
    <row r="85" spans="1:5" ht="16.5">
      <c r="A85" s="17" t="s">
        <v>53</v>
      </c>
      <c r="B85" s="36" t="s">
        <v>9</v>
      </c>
      <c r="C85" s="17"/>
      <c r="D85" s="102"/>
      <c r="E85" s="111"/>
    </row>
    <row r="86" spans="1:5" ht="16.5">
      <c r="A86" s="17" t="s">
        <v>14</v>
      </c>
      <c r="B86" s="36" t="s">
        <v>16</v>
      </c>
      <c r="C86" s="17" t="s">
        <v>8</v>
      </c>
      <c r="D86" s="162">
        <v>6</v>
      </c>
      <c r="E86" s="164" t="s">
        <v>178</v>
      </c>
    </row>
    <row r="87" spans="1:5" ht="16.5">
      <c r="A87" s="17" t="s">
        <v>14</v>
      </c>
      <c r="B87" s="36" t="s">
        <v>47</v>
      </c>
      <c r="C87" s="17" t="s">
        <v>8</v>
      </c>
      <c r="D87" s="162">
        <v>12</v>
      </c>
      <c r="E87" s="111"/>
    </row>
    <row r="88" spans="1:5" ht="16.5">
      <c r="A88" s="17" t="s">
        <v>14</v>
      </c>
      <c r="B88" s="36" t="s">
        <v>54</v>
      </c>
      <c r="C88" s="17" t="s">
        <v>8</v>
      </c>
      <c r="D88" s="162">
        <v>12</v>
      </c>
      <c r="E88" s="164" t="s">
        <v>181</v>
      </c>
    </row>
    <row r="89" spans="1:5" ht="16.5">
      <c r="A89" s="17" t="s">
        <v>14</v>
      </c>
      <c r="B89" s="36" t="s">
        <v>55</v>
      </c>
      <c r="C89" s="17" t="s">
        <v>8</v>
      </c>
      <c r="D89" s="162">
        <v>42</v>
      </c>
      <c r="E89" s="164" t="s">
        <v>608</v>
      </c>
    </row>
    <row r="90" spans="1:5" ht="16.5">
      <c r="A90" s="17" t="s">
        <v>14</v>
      </c>
      <c r="B90" s="36" t="s">
        <v>126</v>
      </c>
      <c r="C90" s="17" t="s">
        <v>8</v>
      </c>
      <c r="D90" s="162">
        <v>18</v>
      </c>
      <c r="E90" s="164" t="s">
        <v>149</v>
      </c>
    </row>
    <row r="91" spans="1:5" ht="16.5">
      <c r="A91" s="17" t="s">
        <v>14</v>
      </c>
      <c r="B91" s="36" t="s">
        <v>48</v>
      </c>
      <c r="C91" s="17" t="s">
        <v>8</v>
      </c>
      <c r="D91" s="162">
        <v>1</v>
      </c>
      <c r="E91" s="111"/>
    </row>
    <row r="92" spans="1:5" ht="16.5">
      <c r="A92" s="17" t="s">
        <v>14</v>
      </c>
      <c r="B92" s="36" t="s">
        <v>49</v>
      </c>
      <c r="C92" s="17" t="s">
        <v>8</v>
      </c>
      <c r="D92" s="162">
        <v>1</v>
      </c>
      <c r="E92" s="111"/>
    </row>
    <row r="93" spans="1:5" ht="16.5">
      <c r="A93" s="17" t="s">
        <v>14</v>
      </c>
      <c r="B93" s="36" t="s">
        <v>20</v>
      </c>
      <c r="C93" s="17" t="s">
        <v>8</v>
      </c>
      <c r="D93" s="162">
        <v>5</v>
      </c>
      <c r="E93" s="164" t="s">
        <v>519</v>
      </c>
    </row>
    <row r="94" spans="1:5" ht="16.5">
      <c r="A94" s="17" t="s">
        <v>46</v>
      </c>
      <c r="B94" s="36" t="s">
        <v>21</v>
      </c>
      <c r="C94" s="141" t="s">
        <v>629</v>
      </c>
      <c r="D94" s="102">
        <v>0.95</v>
      </c>
      <c r="E94" s="111"/>
    </row>
    <row r="95" spans="1:5" ht="16.5">
      <c r="A95" s="17">
        <v>3</v>
      </c>
      <c r="B95" s="36" t="s">
        <v>267</v>
      </c>
      <c r="C95" s="17"/>
      <c r="D95" s="102"/>
      <c r="E95" s="111"/>
    </row>
    <row r="96" spans="1:5" ht="16.5">
      <c r="A96" s="17" t="s">
        <v>45</v>
      </c>
      <c r="B96" s="36" t="s">
        <v>9</v>
      </c>
      <c r="C96" s="17"/>
      <c r="D96" s="102"/>
      <c r="E96" s="111"/>
    </row>
    <row r="97" spans="1:5" ht="16.5">
      <c r="A97" s="17" t="s">
        <v>14</v>
      </c>
      <c r="B97" s="36" t="s">
        <v>16</v>
      </c>
      <c r="C97" s="17" t="s">
        <v>8</v>
      </c>
      <c r="D97" s="162">
        <v>9</v>
      </c>
      <c r="E97" s="164" t="s">
        <v>141</v>
      </c>
    </row>
    <row r="98" spans="1:5" ht="16.5">
      <c r="A98" s="17" t="s">
        <v>14</v>
      </c>
      <c r="B98" s="36" t="s">
        <v>54</v>
      </c>
      <c r="C98" s="17" t="s">
        <v>8</v>
      </c>
      <c r="D98" s="162">
        <v>15</v>
      </c>
      <c r="E98" s="164" t="s">
        <v>185</v>
      </c>
    </row>
    <row r="99" spans="1:5" ht="16.5">
      <c r="A99" s="17" t="s">
        <v>14</v>
      </c>
      <c r="B99" s="36" t="s">
        <v>55</v>
      </c>
      <c r="C99" s="17" t="s">
        <v>8</v>
      </c>
      <c r="D99" s="162">
        <v>42</v>
      </c>
      <c r="E99" s="164" t="s">
        <v>608</v>
      </c>
    </row>
    <row r="100" spans="1:5" ht="16.5">
      <c r="A100" s="17" t="s">
        <v>14</v>
      </c>
      <c r="B100" s="36" t="s">
        <v>126</v>
      </c>
      <c r="C100" s="17" t="s">
        <v>8</v>
      </c>
      <c r="D100" s="162">
        <v>21</v>
      </c>
      <c r="E100" s="164" t="s">
        <v>151</v>
      </c>
    </row>
    <row r="101" spans="1:5" ht="16.5">
      <c r="A101" s="17" t="s">
        <v>14</v>
      </c>
      <c r="B101" s="36" t="s">
        <v>48</v>
      </c>
      <c r="C101" s="17" t="s">
        <v>8</v>
      </c>
      <c r="D101" s="162">
        <v>2</v>
      </c>
      <c r="E101" s="111"/>
    </row>
    <row r="102" spans="1:5" ht="16.5">
      <c r="A102" s="17" t="s">
        <v>14</v>
      </c>
      <c r="B102" s="36" t="s">
        <v>49</v>
      </c>
      <c r="C102" s="17" t="s">
        <v>8</v>
      </c>
      <c r="D102" s="162">
        <v>1</v>
      </c>
      <c r="E102" s="111"/>
    </row>
    <row r="103" spans="1:5" ht="16.5">
      <c r="A103" s="17" t="s">
        <v>14</v>
      </c>
      <c r="B103" s="36" t="s">
        <v>20</v>
      </c>
      <c r="C103" s="17" t="s">
        <v>8</v>
      </c>
      <c r="D103" s="162">
        <v>5</v>
      </c>
      <c r="E103" s="164" t="s">
        <v>519</v>
      </c>
    </row>
    <row r="104" spans="1:5" ht="16.5">
      <c r="A104" s="17" t="s">
        <v>56</v>
      </c>
      <c r="B104" s="36" t="s">
        <v>21</v>
      </c>
      <c r="C104" s="141" t="s">
        <v>629</v>
      </c>
      <c r="D104" s="135">
        <v>1.1</v>
      </c>
      <c r="E104" s="111"/>
    </row>
    <row r="105" spans="1:5" ht="16.5">
      <c r="A105" s="17">
        <v>4</v>
      </c>
      <c r="B105" s="36" t="s">
        <v>506</v>
      </c>
      <c r="C105" s="17"/>
      <c r="D105" s="102"/>
      <c r="E105" s="111"/>
    </row>
    <row r="106" spans="1:5" ht="16.5">
      <c r="A106" s="17" t="s">
        <v>262</v>
      </c>
      <c r="B106" s="36" t="s">
        <v>9</v>
      </c>
      <c r="C106" s="17"/>
      <c r="D106" s="102"/>
      <c r="E106" s="111"/>
    </row>
    <row r="107" spans="1:5" ht="16.5">
      <c r="A107" s="17" t="s">
        <v>14</v>
      </c>
      <c r="B107" s="36" t="s">
        <v>534</v>
      </c>
      <c r="C107" s="17" t="s">
        <v>8</v>
      </c>
      <c r="D107" s="162">
        <v>5</v>
      </c>
      <c r="E107" s="164"/>
    </row>
    <row r="108" spans="1:5" ht="16.5">
      <c r="A108" s="17"/>
      <c r="B108" s="36" t="s">
        <v>528</v>
      </c>
      <c r="C108" s="17" t="s">
        <v>8</v>
      </c>
      <c r="D108" s="162">
        <v>9</v>
      </c>
      <c r="E108" s="164" t="s">
        <v>141</v>
      </c>
    </row>
    <row r="109" spans="1:5" ht="16.5">
      <c r="A109" s="17" t="s">
        <v>14</v>
      </c>
      <c r="B109" s="36" t="s">
        <v>156</v>
      </c>
      <c r="C109" s="17" t="s">
        <v>8</v>
      </c>
      <c r="D109" s="162">
        <v>14</v>
      </c>
      <c r="E109" s="111" t="s">
        <v>609</v>
      </c>
    </row>
    <row r="110" spans="1:5" ht="16.5">
      <c r="A110" s="17" t="s">
        <v>14</v>
      </c>
      <c r="B110" s="36" t="s">
        <v>54</v>
      </c>
      <c r="C110" s="17" t="s">
        <v>8</v>
      </c>
      <c r="D110" s="162">
        <v>15</v>
      </c>
      <c r="E110" s="164" t="s">
        <v>185</v>
      </c>
    </row>
    <row r="111" spans="1:5" ht="16.5">
      <c r="A111" s="17" t="s">
        <v>14</v>
      </c>
      <c r="B111" s="36" t="s">
        <v>55</v>
      </c>
      <c r="C111" s="17" t="s">
        <v>8</v>
      </c>
      <c r="D111" s="162">
        <v>30</v>
      </c>
      <c r="E111" s="164" t="s">
        <v>571</v>
      </c>
    </row>
    <row r="112" spans="1:5" ht="16.5">
      <c r="A112" s="17" t="s">
        <v>14</v>
      </c>
      <c r="B112" s="36" t="s">
        <v>126</v>
      </c>
      <c r="C112" s="17" t="s">
        <v>8</v>
      </c>
      <c r="D112" s="162">
        <v>18</v>
      </c>
      <c r="E112" s="164" t="s">
        <v>149</v>
      </c>
    </row>
    <row r="113" spans="1:5" ht="16.5">
      <c r="A113" s="17" t="s">
        <v>14</v>
      </c>
      <c r="B113" s="36" t="s">
        <v>48</v>
      </c>
      <c r="C113" s="17" t="s">
        <v>8</v>
      </c>
      <c r="D113" s="162">
        <v>2</v>
      </c>
      <c r="E113" s="111"/>
    </row>
    <row r="114" spans="1:5" ht="16.5">
      <c r="A114" s="17" t="s">
        <v>14</v>
      </c>
      <c r="B114" s="36" t="s">
        <v>49</v>
      </c>
      <c r="C114" s="17" t="s">
        <v>8</v>
      </c>
      <c r="D114" s="162">
        <v>1</v>
      </c>
      <c r="E114" s="111"/>
    </row>
    <row r="115" spans="1:5" ht="16.5">
      <c r="A115" s="17" t="s">
        <v>14</v>
      </c>
      <c r="B115" s="36" t="s">
        <v>40</v>
      </c>
      <c r="C115" s="17" t="s">
        <v>8</v>
      </c>
      <c r="D115" s="162">
        <v>16</v>
      </c>
      <c r="E115" s="164" t="s">
        <v>520</v>
      </c>
    </row>
    <row r="116" spans="1:5" ht="16.5">
      <c r="A116" s="17" t="s">
        <v>14</v>
      </c>
      <c r="B116" s="36" t="s">
        <v>127</v>
      </c>
      <c r="C116" s="17" t="s">
        <v>8</v>
      </c>
      <c r="D116" s="162">
        <v>5</v>
      </c>
      <c r="E116" s="164" t="s">
        <v>519</v>
      </c>
    </row>
    <row r="117" spans="1:5" ht="16.5">
      <c r="A117" s="17" t="s">
        <v>263</v>
      </c>
      <c r="B117" s="36" t="s">
        <v>11</v>
      </c>
      <c r="C117" s="17"/>
      <c r="D117" s="162"/>
      <c r="E117" s="111"/>
    </row>
    <row r="118" spans="1:5" ht="16.5">
      <c r="A118" s="17" t="s">
        <v>14</v>
      </c>
      <c r="B118" s="36" t="s">
        <v>57</v>
      </c>
      <c r="C118" s="17" t="s">
        <v>8</v>
      </c>
      <c r="D118" s="162">
        <v>28</v>
      </c>
      <c r="E118" s="111"/>
    </row>
    <row r="119" spans="1:5" ht="16.5">
      <c r="A119" s="17" t="s">
        <v>14</v>
      </c>
      <c r="B119" s="36" t="s">
        <v>58</v>
      </c>
      <c r="C119" s="17" t="s">
        <v>8</v>
      </c>
      <c r="D119" s="162">
        <v>10</v>
      </c>
      <c r="E119" s="111"/>
    </row>
    <row r="120" spans="1:5" ht="16.5">
      <c r="A120" s="17" t="s">
        <v>264</v>
      </c>
      <c r="B120" s="36" t="s">
        <v>60</v>
      </c>
      <c r="C120" s="17"/>
      <c r="D120" s="102"/>
      <c r="E120" s="111"/>
    </row>
    <row r="121" spans="1:5" ht="16.5">
      <c r="A121" s="17" t="s">
        <v>14</v>
      </c>
      <c r="B121" s="36" t="s">
        <v>61</v>
      </c>
      <c r="C121" s="141" t="s">
        <v>629</v>
      </c>
      <c r="D121" s="135">
        <v>12.9</v>
      </c>
      <c r="E121" s="111"/>
    </row>
    <row r="122" spans="1:5" ht="16.5">
      <c r="A122" s="17" t="s">
        <v>14</v>
      </c>
      <c r="B122" s="36" t="s">
        <v>62</v>
      </c>
      <c r="C122" s="141" t="s">
        <v>629</v>
      </c>
      <c r="D122" s="135">
        <v>5.5</v>
      </c>
      <c r="E122" s="111"/>
    </row>
    <row r="123" spans="1:5" ht="16.5">
      <c r="A123" s="17">
        <v>5</v>
      </c>
      <c r="B123" s="36" t="s">
        <v>507</v>
      </c>
      <c r="C123" s="17"/>
      <c r="D123" s="102"/>
      <c r="E123" s="111"/>
    </row>
    <row r="124" spans="1:5" ht="16.5">
      <c r="A124" s="17" t="s">
        <v>508</v>
      </c>
      <c r="B124" s="36" t="s">
        <v>9</v>
      </c>
      <c r="C124" s="17"/>
      <c r="D124" s="102"/>
      <c r="E124" s="111"/>
    </row>
    <row r="125" spans="1:5" ht="16.5">
      <c r="A125" s="17" t="s">
        <v>14</v>
      </c>
      <c r="B125" s="36" t="s">
        <v>16</v>
      </c>
      <c r="C125" s="17" t="s">
        <v>8</v>
      </c>
      <c r="D125" s="162">
        <v>9</v>
      </c>
      <c r="E125" s="164" t="s">
        <v>141</v>
      </c>
    </row>
    <row r="126" spans="1:5" ht="16.5">
      <c r="A126" s="17" t="s">
        <v>14</v>
      </c>
      <c r="B126" s="36" t="s">
        <v>156</v>
      </c>
      <c r="C126" s="17" t="s">
        <v>8</v>
      </c>
      <c r="D126" s="162">
        <v>14</v>
      </c>
      <c r="E126" s="111" t="s">
        <v>609</v>
      </c>
    </row>
    <row r="127" spans="1:5" ht="16.5">
      <c r="A127" s="17" t="s">
        <v>14</v>
      </c>
      <c r="B127" s="36" t="s">
        <v>54</v>
      </c>
      <c r="C127" s="17" t="s">
        <v>8</v>
      </c>
      <c r="D127" s="162">
        <v>15</v>
      </c>
      <c r="E127" s="164" t="s">
        <v>185</v>
      </c>
    </row>
    <row r="128" spans="1:5" ht="16.5">
      <c r="A128" s="17" t="s">
        <v>14</v>
      </c>
      <c r="B128" s="36" t="s">
        <v>55</v>
      </c>
      <c r="C128" s="17" t="s">
        <v>8</v>
      </c>
      <c r="D128" s="162">
        <v>33</v>
      </c>
      <c r="E128" s="164" t="s">
        <v>611</v>
      </c>
    </row>
    <row r="129" spans="1:5" ht="16.5">
      <c r="A129" s="17" t="s">
        <v>14</v>
      </c>
      <c r="B129" s="36" t="s">
        <v>126</v>
      </c>
      <c r="C129" s="17" t="s">
        <v>8</v>
      </c>
      <c r="D129" s="162">
        <v>18</v>
      </c>
      <c r="E129" s="164" t="s">
        <v>149</v>
      </c>
    </row>
    <row r="130" spans="1:5" ht="16.5">
      <c r="A130" s="17" t="s">
        <v>14</v>
      </c>
      <c r="B130" s="36" t="s">
        <v>48</v>
      </c>
      <c r="C130" s="17" t="s">
        <v>8</v>
      </c>
      <c r="D130" s="162">
        <v>2</v>
      </c>
      <c r="E130" s="111"/>
    </row>
    <row r="131" spans="1:5" ht="16.5">
      <c r="A131" s="17" t="s">
        <v>14</v>
      </c>
      <c r="B131" s="36" t="s">
        <v>49</v>
      </c>
      <c r="C131" s="17" t="s">
        <v>8</v>
      </c>
      <c r="D131" s="162">
        <v>1</v>
      </c>
      <c r="E131" s="111"/>
    </row>
    <row r="132" spans="1:5" ht="16.5">
      <c r="A132" s="17" t="s">
        <v>14</v>
      </c>
      <c r="B132" s="36" t="s">
        <v>127</v>
      </c>
      <c r="C132" s="17" t="s">
        <v>8</v>
      </c>
      <c r="D132" s="162">
        <v>5</v>
      </c>
      <c r="E132" s="164" t="s">
        <v>519</v>
      </c>
    </row>
    <row r="133" spans="1:5" ht="16.5">
      <c r="A133" s="17" t="s">
        <v>509</v>
      </c>
      <c r="B133" s="36" t="s">
        <v>11</v>
      </c>
      <c r="C133" s="17" t="s">
        <v>8</v>
      </c>
      <c r="D133" s="162"/>
      <c r="E133" s="111"/>
    </row>
    <row r="134" spans="1:5" ht="16.5">
      <c r="A134" s="17" t="s">
        <v>14</v>
      </c>
      <c r="B134" s="36" t="s">
        <v>57</v>
      </c>
      <c r="C134" s="17" t="s">
        <v>8</v>
      </c>
      <c r="D134" s="162">
        <v>39</v>
      </c>
      <c r="E134" s="111"/>
    </row>
    <row r="135" spans="1:5" ht="16.5">
      <c r="A135" s="17" t="s">
        <v>14</v>
      </c>
      <c r="B135" s="36" t="s">
        <v>58</v>
      </c>
      <c r="C135" s="17" t="s">
        <v>8</v>
      </c>
      <c r="D135" s="162">
        <v>12</v>
      </c>
      <c r="E135" s="111"/>
    </row>
    <row r="136" spans="1:5" ht="16.5">
      <c r="A136" s="17" t="s">
        <v>510</v>
      </c>
      <c r="B136" s="36" t="s">
        <v>60</v>
      </c>
      <c r="C136" s="17"/>
      <c r="D136" s="102"/>
      <c r="E136" s="111"/>
    </row>
    <row r="137" spans="1:5" ht="16.5">
      <c r="A137" s="17" t="s">
        <v>14</v>
      </c>
      <c r="B137" s="36" t="s">
        <v>61</v>
      </c>
      <c r="C137" s="141" t="s">
        <v>629</v>
      </c>
      <c r="D137" s="166">
        <v>1.55</v>
      </c>
      <c r="E137" s="119"/>
    </row>
    <row r="138" spans="1:5" ht="16.5">
      <c r="A138" s="17" t="s">
        <v>14</v>
      </c>
      <c r="B138" s="36" t="s">
        <v>62</v>
      </c>
      <c r="C138" s="141" t="s">
        <v>629</v>
      </c>
      <c r="D138" s="167">
        <v>15.7</v>
      </c>
      <c r="E138" s="119" t="s">
        <v>521</v>
      </c>
    </row>
    <row r="139" spans="1:5" s="224" customFormat="1" ht="49.5" customHeight="1">
      <c r="A139" s="223" t="s">
        <v>522</v>
      </c>
      <c r="B139" s="253" t="s">
        <v>610</v>
      </c>
      <c r="C139" s="253"/>
      <c r="D139" s="253"/>
      <c r="E139" s="253"/>
    </row>
    <row r="140" spans="1:5" s="107" customFormat="1" ht="15.75">
      <c r="A140" s="106"/>
      <c r="B140" s="108" t="s">
        <v>523</v>
      </c>
      <c r="C140" s="106"/>
      <c r="D140" s="106"/>
      <c r="E140" s="106"/>
    </row>
  </sheetData>
  <mergeCells count="13">
    <mergeCell ref="B6:B7"/>
    <mergeCell ref="D6:D7"/>
    <mergeCell ref="B139:E139"/>
    <mergeCell ref="A1:E1"/>
    <mergeCell ref="A52:A59"/>
    <mergeCell ref="A42:A51"/>
    <mergeCell ref="A34:A41"/>
    <mergeCell ref="A6:A7"/>
    <mergeCell ref="A9:A25"/>
    <mergeCell ref="A26:A33"/>
    <mergeCell ref="E6:E7"/>
    <mergeCell ref="C6:C7"/>
    <mergeCell ref="A2:E2"/>
  </mergeCells>
  <printOptions/>
  <pageMargins left="0.41" right="0.17" top="0.42" bottom="0.3" header="0.37" footer="0.21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05"/>
  <sheetViews>
    <sheetView workbookViewId="0" topLeftCell="A1">
      <selection activeCell="C4" sqref="C4"/>
    </sheetView>
  </sheetViews>
  <sheetFormatPr defaultColWidth="9.140625" defaultRowHeight="12.75"/>
  <cols>
    <col min="1" max="1" width="8.00390625" style="104" customWidth="1"/>
    <col min="2" max="2" width="46.57421875" style="0" customWidth="1"/>
    <col min="3" max="3" width="12.421875" style="104" customWidth="1"/>
    <col min="4" max="4" width="15.28125" style="115" customWidth="1"/>
    <col min="5" max="5" width="17.57421875" style="104" customWidth="1"/>
  </cols>
  <sheetData>
    <row r="1" spans="1:5" s="7" customFormat="1" ht="16.5">
      <c r="A1" s="229" t="s">
        <v>681</v>
      </c>
      <c r="B1" s="229"/>
      <c r="C1" s="229"/>
      <c r="D1" s="229"/>
      <c r="E1" s="229"/>
    </row>
    <row r="2" spans="1:5" s="1" customFormat="1" ht="16.5">
      <c r="A2" s="230" t="s">
        <v>657</v>
      </c>
      <c r="B2" s="230"/>
      <c r="C2" s="230"/>
      <c r="D2" s="230"/>
      <c r="E2" s="230"/>
    </row>
    <row r="3" spans="1:5" s="7" customFormat="1" ht="11.25" customHeight="1">
      <c r="A3" s="160"/>
      <c r="B3" s="160"/>
      <c r="C3" s="160"/>
      <c r="D3" s="169"/>
      <c r="E3" s="160"/>
    </row>
    <row r="4" spans="1:5" s="7" customFormat="1" ht="16.5">
      <c r="A4" s="160"/>
      <c r="B4" s="74" t="s">
        <v>524</v>
      </c>
      <c r="C4" s="160"/>
      <c r="D4" s="169"/>
      <c r="E4" s="160"/>
    </row>
    <row r="5" spans="1:5" s="7" customFormat="1" ht="16.5">
      <c r="A5" s="160"/>
      <c r="B5" s="74"/>
      <c r="C5" s="160"/>
      <c r="D5" s="169"/>
      <c r="E5" s="160"/>
    </row>
    <row r="6" spans="1:5" ht="17.25" customHeight="1">
      <c r="A6" s="251" t="s">
        <v>117</v>
      </c>
      <c r="B6" s="250" t="s">
        <v>0</v>
      </c>
      <c r="C6" s="251" t="s">
        <v>1</v>
      </c>
      <c r="D6" s="254" t="s">
        <v>44</v>
      </c>
      <c r="E6" s="252" t="s">
        <v>2</v>
      </c>
    </row>
    <row r="7" spans="1:5" ht="16.5" customHeight="1">
      <c r="A7" s="251"/>
      <c r="B7" s="250"/>
      <c r="C7" s="251"/>
      <c r="D7" s="254"/>
      <c r="E7" s="252"/>
    </row>
    <row r="8" spans="1:5" s="101" customFormat="1" ht="16.5">
      <c r="A8" s="26" t="s">
        <v>168</v>
      </c>
      <c r="B8" s="27" t="s">
        <v>461</v>
      </c>
      <c r="C8" s="26"/>
      <c r="D8" s="113"/>
      <c r="E8" s="116"/>
    </row>
    <row r="9" spans="1:5" ht="16.5">
      <c r="A9" s="250" t="s">
        <v>35</v>
      </c>
      <c r="B9" s="36" t="s">
        <v>493</v>
      </c>
      <c r="C9" s="17" t="s">
        <v>13</v>
      </c>
      <c r="D9" s="114">
        <v>0</v>
      </c>
      <c r="E9" s="117"/>
    </row>
    <row r="10" spans="1:5" ht="16.5">
      <c r="A10" s="250"/>
      <c r="B10" s="134" t="s">
        <v>81</v>
      </c>
      <c r="C10" s="17" t="s">
        <v>13</v>
      </c>
      <c r="D10" s="168">
        <v>5000</v>
      </c>
      <c r="E10" s="117"/>
    </row>
    <row r="11" spans="1:5" ht="16.5">
      <c r="A11" s="250"/>
      <c r="B11" s="134" t="s">
        <v>612</v>
      </c>
      <c r="C11" s="17" t="s">
        <v>13</v>
      </c>
      <c r="D11" s="168">
        <v>400</v>
      </c>
      <c r="E11" s="117"/>
    </row>
    <row r="12" spans="1:5" ht="16.5">
      <c r="A12" s="250"/>
      <c r="B12" s="36" t="s">
        <v>494</v>
      </c>
      <c r="C12" s="17" t="s">
        <v>13</v>
      </c>
      <c r="D12" s="168">
        <v>200</v>
      </c>
      <c r="E12" s="117"/>
    </row>
    <row r="13" spans="1:5" ht="16.5">
      <c r="A13" s="250"/>
      <c r="B13" s="36" t="s">
        <v>205</v>
      </c>
      <c r="C13" s="17"/>
      <c r="D13" s="114"/>
      <c r="E13" s="117"/>
    </row>
    <row r="14" spans="1:5" ht="16.5">
      <c r="A14" s="250"/>
      <c r="B14" s="36" t="s">
        <v>362</v>
      </c>
      <c r="C14" s="17" t="s">
        <v>627</v>
      </c>
      <c r="D14" s="168">
        <v>25</v>
      </c>
      <c r="E14" s="117"/>
    </row>
    <row r="15" spans="1:5" ht="16.5">
      <c r="A15" s="250"/>
      <c r="B15" s="53" t="s">
        <v>479</v>
      </c>
      <c r="C15" s="17" t="s">
        <v>626</v>
      </c>
      <c r="D15" s="168">
        <v>200</v>
      </c>
      <c r="E15" s="117"/>
    </row>
    <row r="16" spans="1:5" ht="16.5">
      <c r="A16" s="250"/>
      <c r="B16" s="53" t="s">
        <v>480</v>
      </c>
      <c r="C16" s="17" t="s">
        <v>626</v>
      </c>
      <c r="D16" s="168">
        <v>1000</v>
      </c>
      <c r="E16" s="117"/>
    </row>
    <row r="17" spans="1:5" ht="16.5">
      <c r="A17" s="250"/>
      <c r="B17" s="151" t="s">
        <v>481</v>
      </c>
      <c r="C17" s="17" t="s">
        <v>626</v>
      </c>
      <c r="D17" s="168">
        <v>150</v>
      </c>
      <c r="E17" s="117"/>
    </row>
    <row r="18" spans="1:5" ht="16.5">
      <c r="A18" s="250"/>
      <c r="B18" s="36" t="s">
        <v>495</v>
      </c>
      <c r="C18" s="17" t="s">
        <v>626</v>
      </c>
      <c r="D18" s="168">
        <v>1000</v>
      </c>
      <c r="E18" s="117"/>
    </row>
    <row r="19" spans="1:5" ht="16.5">
      <c r="A19" s="250"/>
      <c r="B19" s="36" t="s">
        <v>496</v>
      </c>
      <c r="C19" s="17"/>
      <c r="D19" s="114"/>
      <c r="E19" s="117"/>
    </row>
    <row r="20" spans="1:5" ht="16.5">
      <c r="A20" s="250"/>
      <c r="B20" s="36" t="s">
        <v>431</v>
      </c>
      <c r="C20" s="17" t="s">
        <v>628</v>
      </c>
      <c r="D20" s="168">
        <v>15</v>
      </c>
      <c r="E20" s="117"/>
    </row>
    <row r="21" spans="1:5" ht="16.5">
      <c r="A21" s="250"/>
      <c r="B21" s="36" t="s">
        <v>366</v>
      </c>
      <c r="C21" s="17" t="s">
        <v>628</v>
      </c>
      <c r="D21" s="168">
        <v>2</v>
      </c>
      <c r="E21" s="117"/>
    </row>
    <row r="22" spans="1:5" ht="16.5">
      <c r="A22" s="250" t="s">
        <v>36</v>
      </c>
      <c r="B22" s="36" t="s">
        <v>208</v>
      </c>
      <c r="C22" s="17"/>
      <c r="D22" s="114"/>
      <c r="E22" s="117"/>
    </row>
    <row r="23" spans="1:5" ht="16.5">
      <c r="A23" s="250"/>
      <c r="B23" s="53" t="s">
        <v>479</v>
      </c>
      <c r="C23" s="17" t="s">
        <v>626</v>
      </c>
      <c r="D23" s="168">
        <v>400</v>
      </c>
      <c r="E23" s="117"/>
    </row>
    <row r="24" spans="1:5" ht="16.5">
      <c r="A24" s="250"/>
      <c r="B24" s="53" t="s">
        <v>480</v>
      </c>
      <c r="C24" s="17" t="s">
        <v>626</v>
      </c>
      <c r="D24" s="168">
        <v>1000</v>
      </c>
      <c r="E24" s="117"/>
    </row>
    <row r="25" spans="1:5" ht="16.5">
      <c r="A25" s="250"/>
      <c r="B25" s="151" t="s">
        <v>481</v>
      </c>
      <c r="C25" s="17" t="s">
        <v>626</v>
      </c>
      <c r="D25" s="168">
        <v>350</v>
      </c>
      <c r="E25" s="117"/>
    </row>
    <row r="26" spans="1:5" ht="16.5">
      <c r="A26" s="250"/>
      <c r="B26" s="36" t="s">
        <v>497</v>
      </c>
      <c r="C26" s="17"/>
      <c r="D26" s="168"/>
      <c r="E26" s="117"/>
    </row>
    <row r="27" spans="1:5" ht="16.5">
      <c r="A27" s="250"/>
      <c r="B27" s="36" t="s">
        <v>366</v>
      </c>
      <c r="C27" s="17" t="s">
        <v>628</v>
      </c>
      <c r="D27" s="168">
        <v>2</v>
      </c>
      <c r="E27" s="117"/>
    </row>
    <row r="28" spans="1:5" ht="16.5">
      <c r="A28" s="250" t="s">
        <v>37</v>
      </c>
      <c r="B28" s="36" t="s">
        <v>208</v>
      </c>
      <c r="C28" s="17"/>
      <c r="D28" s="114">
        <v>0</v>
      </c>
      <c r="E28" s="117"/>
    </row>
    <row r="29" spans="1:5" ht="16.5">
      <c r="A29" s="250"/>
      <c r="B29" s="36" t="s">
        <v>362</v>
      </c>
      <c r="C29" s="17" t="s">
        <v>627</v>
      </c>
      <c r="D29" s="168">
        <v>25</v>
      </c>
      <c r="E29" s="117"/>
    </row>
    <row r="30" spans="1:5" ht="16.5">
      <c r="A30" s="250"/>
      <c r="B30" s="53" t="s">
        <v>479</v>
      </c>
      <c r="C30" s="17" t="s">
        <v>626</v>
      </c>
      <c r="D30" s="168">
        <v>400</v>
      </c>
      <c r="E30" s="117"/>
    </row>
    <row r="31" spans="1:5" ht="16.5">
      <c r="A31" s="250"/>
      <c r="B31" s="53" t="s">
        <v>480</v>
      </c>
      <c r="C31" s="17" t="s">
        <v>626</v>
      </c>
      <c r="D31" s="168">
        <v>1000</v>
      </c>
      <c r="E31" s="117"/>
    </row>
    <row r="32" spans="1:5" ht="16.5">
      <c r="A32" s="250"/>
      <c r="B32" s="151" t="s">
        <v>481</v>
      </c>
      <c r="C32" s="17" t="s">
        <v>626</v>
      </c>
      <c r="D32" s="168">
        <v>350</v>
      </c>
      <c r="E32" s="117"/>
    </row>
    <row r="33" spans="1:5" ht="16.5">
      <c r="A33" s="250"/>
      <c r="B33" s="36" t="s">
        <v>495</v>
      </c>
      <c r="C33" s="17" t="s">
        <v>626</v>
      </c>
      <c r="D33" s="168">
        <v>1000</v>
      </c>
      <c r="E33" s="117"/>
    </row>
    <row r="34" spans="1:5" ht="16.5">
      <c r="A34" s="250"/>
      <c r="B34" s="36" t="s">
        <v>497</v>
      </c>
      <c r="C34" s="17"/>
      <c r="D34" s="168"/>
      <c r="E34" s="117"/>
    </row>
    <row r="35" spans="1:5" ht="16.5">
      <c r="A35" s="250"/>
      <c r="B35" s="36" t="s">
        <v>366</v>
      </c>
      <c r="C35" s="17" t="s">
        <v>628</v>
      </c>
      <c r="D35" s="168">
        <v>5</v>
      </c>
      <c r="E35" s="117"/>
    </row>
    <row r="36" spans="1:5" ht="16.5">
      <c r="A36" s="250" t="s">
        <v>67</v>
      </c>
      <c r="B36" s="36" t="s">
        <v>208</v>
      </c>
      <c r="C36" s="17"/>
      <c r="D36" s="168">
        <v>0</v>
      </c>
      <c r="E36" s="117"/>
    </row>
    <row r="37" spans="1:5" ht="16.5">
      <c r="A37" s="250"/>
      <c r="B37" s="53" t="s">
        <v>479</v>
      </c>
      <c r="C37" s="17" t="s">
        <v>626</v>
      </c>
      <c r="D37" s="168">
        <v>450</v>
      </c>
      <c r="E37" s="117"/>
    </row>
    <row r="38" spans="1:5" ht="16.5">
      <c r="A38" s="250"/>
      <c r="B38" s="53" t="s">
        <v>480</v>
      </c>
      <c r="C38" s="17" t="s">
        <v>626</v>
      </c>
      <c r="D38" s="168">
        <v>1500</v>
      </c>
      <c r="E38" s="117"/>
    </row>
    <row r="39" spans="1:5" ht="16.5">
      <c r="A39" s="250"/>
      <c r="B39" s="151" t="s">
        <v>481</v>
      </c>
      <c r="C39" s="17" t="s">
        <v>626</v>
      </c>
      <c r="D39" s="168">
        <v>400</v>
      </c>
      <c r="E39" s="117"/>
    </row>
    <row r="40" spans="1:5" ht="16.5">
      <c r="A40" s="250"/>
      <c r="B40" s="36" t="s">
        <v>497</v>
      </c>
      <c r="C40" s="17"/>
      <c r="D40" s="168"/>
      <c r="E40" s="117"/>
    </row>
    <row r="41" spans="1:5" ht="16.5">
      <c r="A41" s="250"/>
      <c r="B41" s="36" t="s">
        <v>366</v>
      </c>
      <c r="C41" s="17" t="s">
        <v>628</v>
      </c>
      <c r="D41" s="168">
        <v>5</v>
      </c>
      <c r="E41" s="117"/>
    </row>
    <row r="42" spans="1:5" s="101" customFormat="1" ht="16.5">
      <c r="A42" s="26" t="s">
        <v>170</v>
      </c>
      <c r="B42" s="27" t="s">
        <v>458</v>
      </c>
      <c r="C42" s="26"/>
      <c r="D42" s="113">
        <v>0</v>
      </c>
      <c r="E42" s="116"/>
    </row>
    <row r="43" spans="1:5" ht="16.5">
      <c r="A43" s="17">
        <v>1</v>
      </c>
      <c r="B43" s="36" t="s">
        <v>265</v>
      </c>
      <c r="C43" s="17"/>
      <c r="D43" s="114"/>
      <c r="E43" s="117"/>
    </row>
    <row r="44" spans="1:5" ht="16.5">
      <c r="A44" s="17" t="s">
        <v>41</v>
      </c>
      <c r="B44" s="36" t="s">
        <v>7</v>
      </c>
      <c r="C44" s="17"/>
      <c r="D44" s="114"/>
      <c r="E44" s="117"/>
    </row>
    <row r="45" spans="1:5" ht="16.5">
      <c r="A45" s="17" t="s">
        <v>14</v>
      </c>
      <c r="B45" s="36" t="s">
        <v>514</v>
      </c>
      <c r="C45" s="17" t="s">
        <v>8</v>
      </c>
      <c r="D45" s="168">
        <v>10</v>
      </c>
      <c r="E45" s="117"/>
    </row>
    <row r="46" spans="1:5" ht="16.5">
      <c r="A46" s="17" t="s">
        <v>14</v>
      </c>
      <c r="B46" s="36" t="s">
        <v>171</v>
      </c>
      <c r="C46" s="17" t="s">
        <v>8</v>
      </c>
      <c r="D46" s="168">
        <v>9</v>
      </c>
      <c r="E46" s="117"/>
    </row>
    <row r="47" spans="1:5" ht="16.5">
      <c r="A47" s="41" t="s">
        <v>14</v>
      </c>
      <c r="B47" s="36" t="s">
        <v>525</v>
      </c>
      <c r="C47" s="17"/>
      <c r="D47" s="168"/>
      <c r="E47" s="117"/>
    </row>
    <row r="48" spans="1:5" ht="16.5">
      <c r="A48" s="41" t="s">
        <v>359</v>
      </c>
      <c r="B48" s="36" t="s">
        <v>459</v>
      </c>
      <c r="C48" s="17" t="s">
        <v>8</v>
      </c>
      <c r="D48" s="168">
        <v>83</v>
      </c>
      <c r="E48" s="117" t="s">
        <v>142</v>
      </c>
    </row>
    <row r="49" spans="1:5" ht="16.5">
      <c r="A49" s="41" t="s">
        <v>359</v>
      </c>
      <c r="B49" s="36" t="s">
        <v>460</v>
      </c>
      <c r="C49" s="28" t="s">
        <v>637</v>
      </c>
      <c r="D49" s="168">
        <v>7</v>
      </c>
      <c r="E49" s="117"/>
    </row>
    <row r="50" spans="1:5" ht="16.5">
      <c r="A50" s="17" t="s">
        <v>24</v>
      </c>
      <c r="B50" s="36" t="s">
        <v>517</v>
      </c>
      <c r="C50" s="17"/>
      <c r="D50" s="168">
        <v>4</v>
      </c>
      <c r="E50" s="117"/>
    </row>
    <row r="51" spans="1:5" ht="16.5">
      <c r="A51" s="17" t="s">
        <v>14</v>
      </c>
      <c r="B51" s="36" t="s">
        <v>515</v>
      </c>
      <c r="C51" s="17" t="s">
        <v>8</v>
      </c>
      <c r="D51" s="168">
        <v>3</v>
      </c>
      <c r="E51" s="117"/>
    </row>
    <row r="52" spans="1:5" ht="16.5">
      <c r="A52" s="17" t="s">
        <v>42</v>
      </c>
      <c r="B52" s="36" t="s">
        <v>15</v>
      </c>
      <c r="C52" s="17" t="s">
        <v>8</v>
      </c>
      <c r="D52" s="114"/>
      <c r="E52" s="117"/>
    </row>
    <row r="53" spans="1:5" ht="16.5">
      <c r="A53" s="17" t="s">
        <v>14</v>
      </c>
      <c r="B53" s="36" t="s">
        <v>128</v>
      </c>
      <c r="C53" s="17" t="s">
        <v>8</v>
      </c>
      <c r="D53" s="168">
        <v>50</v>
      </c>
      <c r="E53" s="117"/>
    </row>
    <row r="54" spans="1:5" ht="16.5">
      <c r="A54" s="17" t="s">
        <v>14</v>
      </c>
      <c r="B54" s="36" t="s">
        <v>184</v>
      </c>
      <c r="C54" s="17" t="s">
        <v>8</v>
      </c>
      <c r="D54" s="168">
        <v>2</v>
      </c>
      <c r="E54" s="117"/>
    </row>
    <row r="55" spans="1:5" ht="16.5">
      <c r="A55" s="17" t="s">
        <v>14</v>
      </c>
      <c r="B55" s="36" t="s">
        <v>34</v>
      </c>
      <c r="C55" s="17" t="s">
        <v>8</v>
      </c>
      <c r="D55" s="168">
        <v>1</v>
      </c>
      <c r="E55" s="117"/>
    </row>
    <row r="56" spans="1:5" ht="16.5">
      <c r="A56" s="17" t="s">
        <v>43</v>
      </c>
      <c r="B56" s="36" t="s">
        <v>9</v>
      </c>
      <c r="C56" s="17"/>
      <c r="D56" s="168"/>
      <c r="E56" s="117"/>
    </row>
    <row r="57" spans="1:5" ht="16.5">
      <c r="A57" s="17" t="s">
        <v>14</v>
      </c>
      <c r="B57" s="36" t="s">
        <v>518</v>
      </c>
      <c r="C57" s="17" t="s">
        <v>8</v>
      </c>
      <c r="D57" s="168">
        <v>25</v>
      </c>
      <c r="E57" s="164" t="s">
        <v>526</v>
      </c>
    </row>
    <row r="58" spans="1:5" ht="16.5">
      <c r="A58" s="17"/>
      <c r="B58" s="36" t="s">
        <v>238</v>
      </c>
      <c r="C58" s="17" t="s">
        <v>8</v>
      </c>
      <c r="D58" s="168">
        <v>8</v>
      </c>
      <c r="E58" s="164" t="s">
        <v>181</v>
      </c>
    </row>
    <row r="59" spans="1:5" ht="16.5">
      <c r="A59" s="17" t="s">
        <v>14</v>
      </c>
      <c r="B59" s="36" t="s">
        <v>152</v>
      </c>
      <c r="C59" s="17" t="s">
        <v>8</v>
      </c>
      <c r="D59" s="168">
        <v>100</v>
      </c>
      <c r="E59" s="117" t="s">
        <v>154</v>
      </c>
    </row>
    <row r="60" spans="1:5" ht="16.5">
      <c r="A60" s="17" t="s">
        <v>14</v>
      </c>
      <c r="B60" s="36" t="s">
        <v>126</v>
      </c>
      <c r="C60" s="17" t="s">
        <v>8</v>
      </c>
      <c r="D60" s="168">
        <v>14</v>
      </c>
      <c r="E60" s="117" t="s">
        <v>151</v>
      </c>
    </row>
    <row r="61" spans="1:5" ht="16.5">
      <c r="A61" s="17" t="s">
        <v>14</v>
      </c>
      <c r="B61" s="36" t="s">
        <v>20</v>
      </c>
      <c r="C61" s="17" t="s">
        <v>8</v>
      </c>
      <c r="D61" s="168">
        <v>4</v>
      </c>
      <c r="E61" s="117"/>
    </row>
    <row r="62" spans="1:5" ht="18.75" customHeight="1">
      <c r="A62" s="17" t="s">
        <v>51</v>
      </c>
      <c r="B62" s="36" t="s">
        <v>39</v>
      </c>
      <c r="C62" s="141" t="s">
        <v>629</v>
      </c>
      <c r="D62" s="170">
        <f>(5400*0.5+200*1)/1000</f>
        <v>2.9</v>
      </c>
      <c r="E62" s="171"/>
    </row>
    <row r="63" spans="1:5" ht="16.5">
      <c r="A63" s="17" t="s">
        <v>52</v>
      </c>
      <c r="B63" s="36" t="s">
        <v>21</v>
      </c>
      <c r="C63" s="141" t="s">
        <v>629</v>
      </c>
      <c r="D63" s="172">
        <v>27.35</v>
      </c>
      <c r="E63" s="164"/>
    </row>
    <row r="64" spans="1:5" ht="16.5">
      <c r="A64" s="17">
        <v>2</v>
      </c>
      <c r="B64" s="36" t="s">
        <v>613</v>
      </c>
      <c r="C64" s="17"/>
      <c r="D64" s="114"/>
      <c r="E64" s="117"/>
    </row>
    <row r="65" spans="1:5" ht="16.5">
      <c r="A65" s="17" t="s">
        <v>53</v>
      </c>
      <c r="B65" s="36" t="s">
        <v>9</v>
      </c>
      <c r="C65" s="17"/>
      <c r="D65" s="114"/>
      <c r="E65" s="117"/>
    </row>
    <row r="66" spans="1:5" ht="16.5">
      <c r="A66" s="17" t="s">
        <v>14</v>
      </c>
      <c r="B66" s="36" t="s">
        <v>16</v>
      </c>
      <c r="C66" s="17" t="s">
        <v>8</v>
      </c>
      <c r="D66" s="168">
        <v>20</v>
      </c>
      <c r="E66" s="117" t="s">
        <v>614</v>
      </c>
    </row>
    <row r="67" spans="1:5" ht="16.5">
      <c r="A67" s="17" t="s">
        <v>14</v>
      </c>
      <c r="B67" s="36" t="s">
        <v>123</v>
      </c>
      <c r="C67" s="17" t="s">
        <v>8</v>
      </c>
      <c r="D67" s="168">
        <v>38</v>
      </c>
      <c r="E67" s="117" t="s">
        <v>527</v>
      </c>
    </row>
    <row r="68" spans="1:5" ht="16.5">
      <c r="A68" s="17" t="s">
        <v>14</v>
      </c>
      <c r="B68" s="36" t="s">
        <v>152</v>
      </c>
      <c r="C68" s="17" t="s">
        <v>8</v>
      </c>
      <c r="D68" s="168">
        <v>130</v>
      </c>
      <c r="E68" s="117" t="s">
        <v>615</v>
      </c>
    </row>
    <row r="69" spans="1:5" ht="16.5">
      <c r="A69" s="17" t="s">
        <v>14</v>
      </c>
      <c r="B69" s="36" t="s">
        <v>124</v>
      </c>
      <c r="C69" s="17" t="s">
        <v>8</v>
      </c>
      <c r="D69" s="168">
        <v>14</v>
      </c>
      <c r="E69" s="117" t="s">
        <v>151</v>
      </c>
    </row>
    <row r="70" spans="1:5" ht="16.5">
      <c r="A70" s="17" t="s">
        <v>14</v>
      </c>
      <c r="B70" s="36" t="s">
        <v>48</v>
      </c>
      <c r="C70" s="17" t="s">
        <v>8</v>
      </c>
      <c r="D70" s="168">
        <v>2</v>
      </c>
      <c r="E70" s="117"/>
    </row>
    <row r="71" spans="1:5" ht="16.5">
      <c r="A71" s="17" t="s">
        <v>14</v>
      </c>
      <c r="B71" s="36" t="s">
        <v>49</v>
      </c>
      <c r="C71" s="17" t="s">
        <v>8</v>
      </c>
      <c r="D71" s="168">
        <v>1</v>
      </c>
      <c r="E71" s="117"/>
    </row>
    <row r="72" spans="1:5" ht="16.5">
      <c r="A72" s="17" t="s">
        <v>14</v>
      </c>
      <c r="B72" s="36" t="s">
        <v>20</v>
      </c>
      <c r="C72" s="17" t="s">
        <v>8</v>
      </c>
      <c r="D72" s="168">
        <v>4</v>
      </c>
      <c r="E72" s="117" t="s">
        <v>178</v>
      </c>
    </row>
    <row r="73" spans="1:5" ht="16.5">
      <c r="A73" s="17" t="s">
        <v>46</v>
      </c>
      <c r="B73" s="36" t="s">
        <v>21</v>
      </c>
      <c r="C73" s="141" t="s">
        <v>629</v>
      </c>
      <c r="D73" s="172">
        <v>1.75</v>
      </c>
      <c r="E73" s="117"/>
    </row>
    <row r="74" spans="1:5" ht="16.5">
      <c r="A74" s="17">
        <v>3</v>
      </c>
      <c r="B74" s="36" t="s">
        <v>498</v>
      </c>
      <c r="C74" s="17"/>
      <c r="D74" s="114"/>
      <c r="E74" s="117"/>
    </row>
    <row r="75" spans="1:5" ht="16.5">
      <c r="A75" s="17" t="s">
        <v>45</v>
      </c>
      <c r="B75" s="36" t="s">
        <v>9</v>
      </c>
      <c r="C75" s="17"/>
      <c r="D75" s="114"/>
      <c r="E75" s="117"/>
    </row>
    <row r="76" spans="1:5" ht="16.5">
      <c r="A76" s="17" t="s">
        <v>14</v>
      </c>
      <c r="B76" s="36" t="s">
        <v>534</v>
      </c>
      <c r="C76" s="17" t="s">
        <v>8</v>
      </c>
      <c r="D76" s="168">
        <v>20</v>
      </c>
      <c r="E76" s="117"/>
    </row>
    <row r="77" spans="1:5" ht="16.5">
      <c r="A77" s="17"/>
      <c r="B77" s="36" t="s">
        <v>528</v>
      </c>
      <c r="C77" s="17" t="s">
        <v>8</v>
      </c>
      <c r="D77" s="168">
        <v>10</v>
      </c>
      <c r="E77" s="117" t="s">
        <v>529</v>
      </c>
    </row>
    <row r="78" spans="1:5" ht="16.5">
      <c r="A78" s="17" t="s">
        <v>14</v>
      </c>
      <c r="B78" s="36" t="s">
        <v>125</v>
      </c>
      <c r="C78" s="17" t="s">
        <v>8</v>
      </c>
      <c r="D78" s="168">
        <v>99</v>
      </c>
      <c r="E78" s="117" t="s">
        <v>530</v>
      </c>
    </row>
    <row r="79" spans="1:5" ht="16.5">
      <c r="A79" s="17" t="s">
        <v>14</v>
      </c>
      <c r="B79" s="36" t="s">
        <v>126</v>
      </c>
      <c r="C79" s="17" t="s">
        <v>8</v>
      </c>
      <c r="D79" s="168">
        <v>24</v>
      </c>
      <c r="E79" s="117" t="s">
        <v>157</v>
      </c>
    </row>
    <row r="80" spans="1:5" ht="16.5">
      <c r="A80" s="17" t="s">
        <v>14</v>
      </c>
      <c r="B80" s="36" t="s">
        <v>48</v>
      </c>
      <c r="C80" s="17" t="s">
        <v>8</v>
      </c>
      <c r="D80" s="168">
        <v>2</v>
      </c>
      <c r="E80" s="117"/>
    </row>
    <row r="81" spans="1:5" ht="16.5">
      <c r="A81" s="17" t="s">
        <v>14</v>
      </c>
      <c r="B81" s="36" t="s">
        <v>49</v>
      </c>
      <c r="C81" s="17" t="s">
        <v>8</v>
      </c>
      <c r="D81" s="168">
        <v>1</v>
      </c>
      <c r="E81" s="117"/>
    </row>
    <row r="82" spans="1:5" ht="16.5">
      <c r="A82" s="17" t="s">
        <v>14</v>
      </c>
      <c r="B82" s="36" t="s">
        <v>127</v>
      </c>
      <c r="C82" s="17" t="s">
        <v>8</v>
      </c>
      <c r="D82" s="168">
        <v>3</v>
      </c>
      <c r="E82" s="117" t="s">
        <v>138</v>
      </c>
    </row>
    <row r="83" spans="1:5" ht="16.5">
      <c r="A83" s="17" t="s">
        <v>56</v>
      </c>
      <c r="B83" s="36" t="s">
        <v>499</v>
      </c>
      <c r="C83" s="17"/>
      <c r="D83" s="114"/>
      <c r="E83" s="117"/>
    </row>
    <row r="84" spans="1:5" ht="16.5">
      <c r="A84" s="17" t="s">
        <v>14</v>
      </c>
      <c r="B84" s="36" t="s">
        <v>57</v>
      </c>
      <c r="C84" s="17" t="s">
        <v>8</v>
      </c>
      <c r="D84" s="168">
        <v>25</v>
      </c>
      <c r="E84" s="117"/>
    </row>
    <row r="85" spans="1:5" ht="16.5">
      <c r="A85" s="17" t="s">
        <v>14</v>
      </c>
      <c r="B85" s="36" t="s">
        <v>58</v>
      </c>
      <c r="C85" s="17" t="s">
        <v>8</v>
      </c>
      <c r="D85" s="168">
        <v>7</v>
      </c>
      <c r="E85" s="117"/>
    </row>
    <row r="86" spans="1:5" ht="16.5">
      <c r="A86" s="17" t="s">
        <v>59</v>
      </c>
      <c r="B86" s="36" t="s">
        <v>60</v>
      </c>
      <c r="C86" s="17"/>
      <c r="D86" s="114"/>
      <c r="E86" s="117"/>
    </row>
    <row r="87" spans="1:5" ht="16.5">
      <c r="A87" s="17" t="s">
        <v>14</v>
      </c>
      <c r="B87" s="36" t="s">
        <v>61</v>
      </c>
      <c r="C87" s="141" t="s">
        <v>629</v>
      </c>
      <c r="D87" s="172">
        <v>27.75</v>
      </c>
      <c r="E87" s="118"/>
    </row>
    <row r="88" spans="1:5" ht="16.5">
      <c r="A88" s="17" t="s">
        <v>14</v>
      </c>
      <c r="B88" s="36" t="s">
        <v>62</v>
      </c>
      <c r="C88" s="141" t="s">
        <v>629</v>
      </c>
      <c r="D88" s="120">
        <v>8</v>
      </c>
      <c r="E88" s="119" t="s">
        <v>532</v>
      </c>
    </row>
    <row r="89" spans="1:5" ht="16.5">
      <c r="A89" s="17">
        <v>3</v>
      </c>
      <c r="B89" s="36" t="s">
        <v>500</v>
      </c>
      <c r="C89" s="17"/>
      <c r="D89" s="114"/>
      <c r="E89" s="117"/>
    </row>
    <row r="90" spans="1:5" ht="16.5">
      <c r="A90" s="17" t="s">
        <v>45</v>
      </c>
      <c r="B90" s="36" t="s">
        <v>9</v>
      </c>
      <c r="C90" s="17"/>
      <c r="D90" s="114"/>
      <c r="E90" s="117"/>
    </row>
    <row r="91" spans="1:5" ht="16.5">
      <c r="A91" s="17" t="s">
        <v>14</v>
      </c>
      <c r="B91" s="36" t="s">
        <v>16</v>
      </c>
      <c r="C91" s="17" t="s">
        <v>8</v>
      </c>
      <c r="D91" s="168">
        <v>16</v>
      </c>
      <c r="E91" s="117" t="s">
        <v>141</v>
      </c>
    </row>
    <row r="92" spans="1:5" ht="16.5">
      <c r="A92" s="17" t="s">
        <v>14</v>
      </c>
      <c r="B92" s="36" t="s">
        <v>155</v>
      </c>
      <c r="C92" s="17" t="s">
        <v>8</v>
      </c>
      <c r="D92" s="168">
        <v>18</v>
      </c>
      <c r="E92" s="117"/>
    </row>
    <row r="93" spans="1:5" ht="16.5">
      <c r="A93" s="17" t="s">
        <v>14</v>
      </c>
      <c r="B93" s="36" t="s">
        <v>125</v>
      </c>
      <c r="C93" s="17" t="s">
        <v>8</v>
      </c>
      <c r="D93" s="168">
        <v>50</v>
      </c>
      <c r="E93" s="117" t="s">
        <v>153</v>
      </c>
    </row>
    <row r="94" spans="1:5" ht="16.5">
      <c r="A94" s="17" t="s">
        <v>14</v>
      </c>
      <c r="B94" s="36" t="s">
        <v>126</v>
      </c>
      <c r="C94" s="17" t="s">
        <v>8</v>
      </c>
      <c r="D94" s="168">
        <v>14</v>
      </c>
      <c r="E94" s="117" t="s">
        <v>531</v>
      </c>
    </row>
    <row r="95" spans="1:5" ht="16.5">
      <c r="A95" s="17" t="s">
        <v>14</v>
      </c>
      <c r="B95" s="36" t="s">
        <v>48</v>
      </c>
      <c r="C95" s="17" t="s">
        <v>8</v>
      </c>
      <c r="D95" s="168">
        <v>2</v>
      </c>
      <c r="E95" s="117"/>
    </row>
    <row r="96" spans="1:5" ht="16.5">
      <c r="A96" s="17" t="s">
        <v>14</v>
      </c>
      <c r="B96" s="36" t="s">
        <v>49</v>
      </c>
      <c r="C96" s="17" t="s">
        <v>8</v>
      </c>
      <c r="D96" s="168">
        <v>1</v>
      </c>
      <c r="E96" s="117"/>
    </row>
    <row r="97" spans="1:5" ht="16.5">
      <c r="A97" s="17" t="s">
        <v>14</v>
      </c>
      <c r="B97" s="36" t="s">
        <v>127</v>
      </c>
      <c r="C97" s="17" t="s">
        <v>8</v>
      </c>
      <c r="D97" s="168">
        <v>3</v>
      </c>
      <c r="E97" s="117" t="s">
        <v>138</v>
      </c>
    </row>
    <row r="98" spans="1:5" ht="16.5">
      <c r="A98" s="17" t="s">
        <v>56</v>
      </c>
      <c r="B98" s="36" t="s">
        <v>11</v>
      </c>
      <c r="C98" s="17"/>
      <c r="D98" s="168"/>
      <c r="E98" s="117"/>
    </row>
    <row r="99" spans="1:5" ht="16.5">
      <c r="A99" s="17" t="s">
        <v>14</v>
      </c>
      <c r="B99" s="36" t="s">
        <v>57</v>
      </c>
      <c r="C99" s="17" t="s">
        <v>8</v>
      </c>
      <c r="D99" s="168">
        <v>30</v>
      </c>
      <c r="E99" s="117"/>
    </row>
    <row r="100" spans="1:5" ht="16.5">
      <c r="A100" s="17" t="s">
        <v>14</v>
      </c>
      <c r="B100" s="36" t="s">
        <v>58</v>
      </c>
      <c r="C100" s="17" t="s">
        <v>8</v>
      </c>
      <c r="D100" s="168">
        <v>10</v>
      </c>
      <c r="E100" s="117"/>
    </row>
    <row r="101" spans="1:5" ht="16.5">
      <c r="A101" s="17" t="s">
        <v>59</v>
      </c>
      <c r="B101" s="36" t="s">
        <v>60</v>
      </c>
      <c r="C101" s="17"/>
      <c r="D101" s="114"/>
      <c r="E101" s="117"/>
    </row>
    <row r="102" spans="1:5" ht="16.5">
      <c r="A102" s="17" t="s">
        <v>14</v>
      </c>
      <c r="B102" s="36" t="s">
        <v>61</v>
      </c>
      <c r="C102" s="141" t="s">
        <v>629</v>
      </c>
      <c r="D102" s="172">
        <v>2.35</v>
      </c>
      <c r="E102" s="118"/>
    </row>
    <row r="103" spans="1:5" ht="16.5">
      <c r="A103" s="17" t="s">
        <v>14</v>
      </c>
      <c r="B103" s="36" t="s">
        <v>62</v>
      </c>
      <c r="C103" s="141" t="s">
        <v>629</v>
      </c>
      <c r="D103" s="167">
        <v>13.5</v>
      </c>
      <c r="E103" s="119" t="s">
        <v>533</v>
      </c>
    </row>
    <row r="105" spans="1:5" s="225" customFormat="1" ht="33" customHeight="1">
      <c r="A105" s="223" t="s">
        <v>522</v>
      </c>
      <c r="B105" s="253" t="s">
        <v>535</v>
      </c>
      <c r="C105" s="253"/>
      <c r="D105" s="253"/>
      <c r="E105" s="253"/>
    </row>
  </sheetData>
  <mergeCells count="12">
    <mergeCell ref="A22:A27"/>
    <mergeCell ref="A28:A35"/>
    <mergeCell ref="B105:E105"/>
    <mergeCell ref="A36:A41"/>
    <mergeCell ref="A9:A21"/>
    <mergeCell ref="A1:E1"/>
    <mergeCell ref="A6:A7"/>
    <mergeCell ref="B6:B7"/>
    <mergeCell ref="C6:C7"/>
    <mergeCell ref="D6:D7"/>
    <mergeCell ref="E6:E7"/>
    <mergeCell ref="A2:E2"/>
  </mergeCells>
  <printOptions/>
  <pageMargins left="0.32" right="0.27" top="0.64" bottom="0.64" header="0.56" footer="0.67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65"/>
  <sheetViews>
    <sheetView workbookViewId="0" topLeftCell="A1">
      <selection activeCell="C4" sqref="C4"/>
    </sheetView>
  </sheetViews>
  <sheetFormatPr defaultColWidth="9.140625" defaultRowHeight="12.75"/>
  <cols>
    <col min="1" max="1" width="8.421875" style="104" customWidth="1"/>
    <col min="2" max="2" width="49.421875" style="128" customWidth="1"/>
    <col min="3" max="3" width="12.8515625" style="104" customWidth="1"/>
    <col min="4" max="4" width="13.7109375" style="104" customWidth="1"/>
    <col min="5" max="5" width="15.00390625" style="104" customWidth="1"/>
  </cols>
  <sheetData>
    <row r="1" spans="1:5" s="7" customFormat="1" ht="20.25" customHeight="1">
      <c r="A1" s="231" t="s">
        <v>682</v>
      </c>
      <c r="B1" s="231"/>
      <c r="C1" s="231"/>
      <c r="D1" s="231"/>
      <c r="E1" s="231"/>
    </row>
    <row r="2" spans="1:5" s="1" customFormat="1" ht="16.5">
      <c r="A2" s="230" t="s">
        <v>657</v>
      </c>
      <c r="B2" s="230"/>
      <c r="C2" s="230"/>
      <c r="D2" s="230"/>
      <c r="E2" s="230"/>
    </row>
    <row r="3" spans="1:5" s="7" customFormat="1" ht="15" customHeight="1">
      <c r="A3" s="255"/>
      <c r="B3" s="255"/>
      <c r="C3" s="255"/>
      <c r="D3" s="255"/>
      <c r="E3" s="255"/>
    </row>
    <row r="4" spans="1:5" s="7" customFormat="1" ht="15" customHeight="1">
      <c r="A4" s="1"/>
      <c r="B4" s="3" t="s">
        <v>372</v>
      </c>
      <c r="C4" s="1"/>
      <c r="D4" s="39"/>
      <c r="E4" s="39"/>
    </row>
    <row r="5" spans="1:5" s="7" customFormat="1" ht="15" customHeight="1">
      <c r="A5" s="1"/>
      <c r="B5" s="3" t="s">
        <v>373</v>
      </c>
      <c r="C5" s="1"/>
      <c r="D5" s="39"/>
      <c r="E5" s="39"/>
    </row>
    <row r="6" spans="1:5" s="7" customFormat="1" ht="15" customHeight="1">
      <c r="A6" s="1"/>
      <c r="B6" s="3" t="s">
        <v>374</v>
      </c>
      <c r="C6" s="1"/>
      <c r="D6" s="39"/>
      <c r="E6" s="39"/>
    </row>
    <row r="8" spans="1:5" ht="17.25" customHeight="1">
      <c r="A8" s="251" t="s">
        <v>117</v>
      </c>
      <c r="B8" s="250" t="s">
        <v>63</v>
      </c>
      <c r="C8" s="251" t="s">
        <v>1</v>
      </c>
      <c r="D8" s="251" t="s">
        <v>44</v>
      </c>
      <c r="E8" s="252" t="s">
        <v>2</v>
      </c>
    </row>
    <row r="9" spans="1:5" ht="16.5" customHeight="1">
      <c r="A9" s="251"/>
      <c r="B9" s="250"/>
      <c r="C9" s="251"/>
      <c r="D9" s="251"/>
      <c r="E9" s="252"/>
    </row>
    <row r="10" spans="1:5" ht="16.5">
      <c r="A10" s="8" t="s">
        <v>168</v>
      </c>
      <c r="B10" s="61" t="s">
        <v>461</v>
      </c>
      <c r="C10" s="16"/>
      <c r="D10" s="123"/>
      <c r="E10" s="122"/>
    </row>
    <row r="11" spans="1:5" ht="16.5">
      <c r="A11" s="228" t="s">
        <v>35</v>
      </c>
      <c r="B11" s="121" t="s">
        <v>616</v>
      </c>
      <c r="C11" s="43" t="s">
        <v>13</v>
      </c>
      <c r="D11" s="133">
        <v>600</v>
      </c>
      <c r="E11" s="122"/>
    </row>
    <row r="12" spans="1:5" ht="16.5">
      <c r="A12" s="228"/>
      <c r="B12" s="121" t="s">
        <v>205</v>
      </c>
      <c r="C12" s="43"/>
      <c r="D12" s="129"/>
      <c r="E12" s="122"/>
    </row>
    <row r="13" spans="1:5" ht="16.5">
      <c r="A13" s="228"/>
      <c r="B13" s="124" t="s">
        <v>251</v>
      </c>
      <c r="C13" s="43" t="s">
        <v>627</v>
      </c>
      <c r="D13" s="132">
        <v>5.5</v>
      </c>
      <c r="E13" s="122"/>
    </row>
    <row r="14" spans="1:5" ht="16.5">
      <c r="A14" s="228"/>
      <c r="B14" s="53" t="s">
        <v>479</v>
      </c>
      <c r="C14" s="17" t="s">
        <v>626</v>
      </c>
      <c r="D14" s="133">
        <v>60</v>
      </c>
      <c r="E14" s="122"/>
    </row>
    <row r="15" spans="1:5" ht="16.5">
      <c r="A15" s="228"/>
      <c r="B15" s="53" t="s">
        <v>480</v>
      </c>
      <c r="C15" s="17" t="s">
        <v>626</v>
      </c>
      <c r="D15" s="133">
        <v>200</v>
      </c>
      <c r="E15" s="122"/>
    </row>
    <row r="16" spans="1:5" ht="16.5">
      <c r="A16" s="228"/>
      <c r="B16" s="54" t="s">
        <v>481</v>
      </c>
      <c r="C16" s="17" t="s">
        <v>626</v>
      </c>
      <c r="D16" s="133">
        <v>30</v>
      </c>
      <c r="E16" s="122"/>
    </row>
    <row r="17" spans="1:5" ht="16.5">
      <c r="A17" s="228"/>
      <c r="B17" s="124" t="s">
        <v>495</v>
      </c>
      <c r="C17" s="17" t="s">
        <v>626</v>
      </c>
      <c r="D17" s="133">
        <v>300</v>
      </c>
      <c r="E17" s="122"/>
    </row>
    <row r="18" spans="1:5" ht="16.5">
      <c r="A18" s="228"/>
      <c r="B18" s="121" t="s">
        <v>496</v>
      </c>
      <c r="C18" s="43"/>
      <c r="D18" s="133"/>
      <c r="E18" s="122"/>
    </row>
    <row r="19" spans="1:5" ht="16.5">
      <c r="A19" s="228"/>
      <c r="B19" s="124" t="s">
        <v>431</v>
      </c>
      <c r="C19" s="43" t="s">
        <v>628</v>
      </c>
      <c r="D19" s="133">
        <v>4</v>
      </c>
      <c r="E19" s="122"/>
    </row>
    <row r="20" spans="1:5" ht="16.5">
      <c r="A20" s="228"/>
      <c r="B20" s="124" t="s">
        <v>366</v>
      </c>
      <c r="C20" s="43" t="s">
        <v>628</v>
      </c>
      <c r="D20" s="133">
        <v>2</v>
      </c>
      <c r="E20" s="122"/>
    </row>
    <row r="21" spans="1:5" ht="16.5">
      <c r="A21" s="228" t="s">
        <v>36</v>
      </c>
      <c r="B21" s="121" t="s">
        <v>208</v>
      </c>
      <c r="C21" s="43"/>
      <c r="D21" s="133"/>
      <c r="E21" s="122"/>
    </row>
    <row r="22" spans="1:5" ht="16.5">
      <c r="A22" s="228"/>
      <c r="B22" s="53" t="s">
        <v>479</v>
      </c>
      <c r="C22" s="17" t="s">
        <v>626</v>
      </c>
      <c r="D22" s="133">
        <v>120</v>
      </c>
      <c r="E22" s="122"/>
    </row>
    <row r="23" spans="1:5" ht="16.5">
      <c r="A23" s="228"/>
      <c r="B23" s="53" t="s">
        <v>480</v>
      </c>
      <c r="C23" s="17" t="s">
        <v>626</v>
      </c>
      <c r="D23" s="133">
        <v>300</v>
      </c>
      <c r="E23" s="122"/>
    </row>
    <row r="24" spans="1:5" ht="16.5">
      <c r="A24" s="228"/>
      <c r="B24" s="54" t="s">
        <v>481</v>
      </c>
      <c r="C24" s="17" t="s">
        <v>626</v>
      </c>
      <c r="D24" s="133">
        <v>70</v>
      </c>
      <c r="E24" s="122"/>
    </row>
    <row r="25" spans="1:5" ht="16.5">
      <c r="A25" s="228"/>
      <c r="B25" s="121" t="s">
        <v>497</v>
      </c>
      <c r="C25" s="43"/>
      <c r="D25" s="133"/>
      <c r="E25" s="122"/>
    </row>
    <row r="26" spans="1:5" ht="16.5">
      <c r="A26" s="228"/>
      <c r="B26" s="121" t="s">
        <v>26</v>
      </c>
      <c r="C26" s="43" t="s">
        <v>628</v>
      </c>
      <c r="D26" s="133">
        <v>2</v>
      </c>
      <c r="E26" s="122"/>
    </row>
    <row r="27" spans="1:5" ht="16.5">
      <c r="A27" s="228" t="s">
        <v>37</v>
      </c>
      <c r="B27" s="121" t="s">
        <v>208</v>
      </c>
      <c r="C27" s="43"/>
      <c r="D27" s="133"/>
      <c r="E27" s="122"/>
    </row>
    <row r="28" spans="1:5" ht="16.5">
      <c r="A28" s="228"/>
      <c r="B28" s="53" t="s">
        <v>479</v>
      </c>
      <c r="C28" s="17" t="s">
        <v>626</v>
      </c>
      <c r="D28" s="133">
        <v>150</v>
      </c>
      <c r="E28" s="122"/>
    </row>
    <row r="29" spans="1:5" ht="16.5">
      <c r="A29" s="228"/>
      <c r="B29" s="53" t="s">
        <v>480</v>
      </c>
      <c r="C29" s="17" t="s">
        <v>626</v>
      </c>
      <c r="D29" s="133">
        <v>350</v>
      </c>
      <c r="E29" s="122"/>
    </row>
    <row r="30" spans="1:5" ht="16.5">
      <c r="A30" s="228"/>
      <c r="B30" s="54" t="s">
        <v>481</v>
      </c>
      <c r="C30" s="17" t="s">
        <v>626</v>
      </c>
      <c r="D30" s="133">
        <v>90</v>
      </c>
      <c r="E30" s="122"/>
    </row>
    <row r="31" spans="1:5" ht="16.5">
      <c r="A31" s="228"/>
      <c r="B31" s="121" t="s">
        <v>497</v>
      </c>
      <c r="C31" s="43"/>
      <c r="D31" s="133">
        <v>0</v>
      </c>
      <c r="E31" s="122"/>
    </row>
    <row r="32" spans="1:5" ht="16.5">
      <c r="A32" s="228"/>
      <c r="B32" s="121" t="s">
        <v>26</v>
      </c>
      <c r="C32" s="43" t="s">
        <v>628</v>
      </c>
      <c r="D32" s="132">
        <v>2.5</v>
      </c>
      <c r="E32" s="122"/>
    </row>
    <row r="33" spans="1:5" ht="16.5">
      <c r="A33" s="228" t="s">
        <v>67</v>
      </c>
      <c r="B33" s="121" t="s">
        <v>208</v>
      </c>
      <c r="C33" s="43"/>
      <c r="D33" s="133"/>
      <c r="E33" s="122"/>
    </row>
    <row r="34" spans="1:5" ht="16.5">
      <c r="A34" s="228"/>
      <c r="B34" s="53" t="s">
        <v>479</v>
      </c>
      <c r="C34" s="17" t="s">
        <v>626</v>
      </c>
      <c r="D34" s="176">
        <v>250</v>
      </c>
      <c r="E34" s="122"/>
    </row>
    <row r="35" spans="1:5" ht="16.5">
      <c r="A35" s="228"/>
      <c r="B35" s="53" t="s">
        <v>480</v>
      </c>
      <c r="C35" s="17" t="s">
        <v>626</v>
      </c>
      <c r="D35" s="176">
        <v>400</v>
      </c>
      <c r="E35" s="122"/>
    </row>
    <row r="36" spans="1:5" ht="16.5">
      <c r="A36" s="228"/>
      <c r="B36" s="151" t="s">
        <v>481</v>
      </c>
      <c r="C36" s="17" t="s">
        <v>626</v>
      </c>
      <c r="D36" s="176">
        <v>100</v>
      </c>
      <c r="E36" s="122"/>
    </row>
    <row r="37" spans="1:5" ht="16.5">
      <c r="A37" s="228"/>
      <c r="B37" s="177" t="s">
        <v>495</v>
      </c>
      <c r="C37" s="17" t="s">
        <v>626</v>
      </c>
      <c r="D37" s="176">
        <v>300</v>
      </c>
      <c r="E37" s="122"/>
    </row>
    <row r="38" spans="1:5" ht="16.5">
      <c r="A38" s="228"/>
      <c r="B38" s="178" t="s">
        <v>497</v>
      </c>
      <c r="C38" s="141"/>
      <c r="D38" s="176">
        <v>0</v>
      </c>
      <c r="E38" s="122"/>
    </row>
    <row r="39" spans="1:5" ht="16.5">
      <c r="A39" s="228"/>
      <c r="B39" s="177" t="s">
        <v>366</v>
      </c>
      <c r="C39" s="43" t="s">
        <v>628</v>
      </c>
      <c r="D39" s="179">
        <v>2.5</v>
      </c>
      <c r="E39" s="122"/>
    </row>
    <row r="40" spans="1:5" ht="16.5">
      <c r="A40" s="228" t="s">
        <v>68</v>
      </c>
      <c r="B40" s="178" t="s">
        <v>208</v>
      </c>
      <c r="C40" s="141"/>
      <c r="D40" s="176"/>
      <c r="E40" s="122"/>
    </row>
    <row r="41" spans="1:5" ht="16.5">
      <c r="A41" s="228"/>
      <c r="B41" s="53" t="s">
        <v>479</v>
      </c>
      <c r="C41" s="17" t="s">
        <v>626</v>
      </c>
      <c r="D41" s="176">
        <v>250</v>
      </c>
      <c r="E41" s="122"/>
    </row>
    <row r="42" spans="1:5" ht="16.5">
      <c r="A42" s="228"/>
      <c r="B42" s="53" t="s">
        <v>480</v>
      </c>
      <c r="C42" s="17" t="s">
        <v>626</v>
      </c>
      <c r="D42" s="176">
        <v>450</v>
      </c>
      <c r="E42" s="122"/>
    </row>
    <row r="43" spans="1:5" ht="16.5">
      <c r="A43" s="228"/>
      <c r="B43" s="151" t="s">
        <v>481</v>
      </c>
      <c r="C43" s="17" t="s">
        <v>626</v>
      </c>
      <c r="D43" s="176">
        <v>130</v>
      </c>
      <c r="E43" s="122"/>
    </row>
    <row r="44" spans="1:5" ht="16.5">
      <c r="A44" s="228"/>
      <c r="B44" s="178" t="s">
        <v>497</v>
      </c>
      <c r="C44" s="141"/>
      <c r="D44" s="176">
        <v>0</v>
      </c>
      <c r="E44" s="122"/>
    </row>
    <row r="45" spans="1:5" ht="16.5">
      <c r="A45" s="228"/>
      <c r="B45" s="177" t="s">
        <v>366</v>
      </c>
      <c r="C45" s="43" t="s">
        <v>628</v>
      </c>
      <c r="D45" s="176">
        <v>3</v>
      </c>
      <c r="E45" s="122"/>
    </row>
    <row r="46" spans="1:5" ht="16.5">
      <c r="A46" s="228" t="s">
        <v>69</v>
      </c>
      <c r="B46" s="178" t="s">
        <v>208</v>
      </c>
      <c r="C46" s="141"/>
      <c r="D46" s="176">
        <v>0</v>
      </c>
      <c r="E46" s="122"/>
    </row>
    <row r="47" spans="1:5" ht="16.5">
      <c r="A47" s="228"/>
      <c r="B47" s="53" t="s">
        <v>479</v>
      </c>
      <c r="C47" s="17" t="s">
        <v>626</v>
      </c>
      <c r="D47" s="176">
        <v>250</v>
      </c>
      <c r="E47" s="122"/>
    </row>
    <row r="48" spans="1:5" ht="16.5">
      <c r="A48" s="228"/>
      <c r="B48" s="53" t="s">
        <v>480</v>
      </c>
      <c r="C48" s="17" t="s">
        <v>626</v>
      </c>
      <c r="D48" s="176">
        <v>450</v>
      </c>
      <c r="E48" s="122"/>
    </row>
    <row r="49" spans="1:5" ht="16.5">
      <c r="A49" s="228"/>
      <c r="B49" s="151" t="s">
        <v>481</v>
      </c>
      <c r="C49" s="17" t="s">
        <v>626</v>
      </c>
      <c r="D49" s="176">
        <v>130</v>
      </c>
      <c r="E49" s="122"/>
    </row>
    <row r="50" spans="1:5" ht="16.5">
      <c r="A50" s="228"/>
      <c r="B50" s="178" t="s">
        <v>497</v>
      </c>
      <c r="C50" s="141"/>
      <c r="D50" s="176">
        <v>0</v>
      </c>
      <c r="E50" s="122"/>
    </row>
    <row r="51" spans="1:5" ht="16.5">
      <c r="A51" s="228"/>
      <c r="B51" s="177" t="s">
        <v>366</v>
      </c>
      <c r="C51" s="43" t="s">
        <v>628</v>
      </c>
      <c r="D51" s="176">
        <v>3</v>
      </c>
      <c r="E51" s="122"/>
    </row>
    <row r="52" spans="1:5" ht="16.5">
      <c r="A52" s="228" t="s">
        <v>536</v>
      </c>
      <c r="B52" s="178" t="s">
        <v>208</v>
      </c>
      <c r="C52" s="141"/>
      <c r="D52" s="180">
        <v>0</v>
      </c>
      <c r="E52" s="122"/>
    </row>
    <row r="53" spans="1:5" ht="16.5">
      <c r="A53" s="228"/>
      <c r="B53" s="177" t="s">
        <v>251</v>
      </c>
      <c r="C53" s="141" t="s">
        <v>627</v>
      </c>
      <c r="D53" s="179">
        <v>5.5</v>
      </c>
      <c r="E53" s="122"/>
    </row>
    <row r="54" spans="1:5" ht="16.5">
      <c r="A54" s="228"/>
      <c r="B54" s="53" t="s">
        <v>479</v>
      </c>
      <c r="C54" s="17" t="s">
        <v>626</v>
      </c>
      <c r="D54" s="176">
        <v>250</v>
      </c>
      <c r="E54" s="122"/>
    </row>
    <row r="55" spans="1:5" ht="16.5">
      <c r="A55" s="228"/>
      <c r="B55" s="53" t="s">
        <v>480</v>
      </c>
      <c r="C55" s="17" t="s">
        <v>626</v>
      </c>
      <c r="D55" s="176">
        <v>500</v>
      </c>
      <c r="E55" s="122"/>
    </row>
    <row r="56" spans="1:5" ht="16.5">
      <c r="A56" s="228"/>
      <c r="B56" s="151" t="s">
        <v>481</v>
      </c>
      <c r="C56" s="17" t="s">
        <v>626</v>
      </c>
      <c r="D56" s="176">
        <v>150</v>
      </c>
      <c r="E56" s="122"/>
    </row>
    <row r="57" spans="1:5" ht="16.5">
      <c r="A57" s="228"/>
      <c r="B57" s="177" t="s">
        <v>495</v>
      </c>
      <c r="C57" s="17" t="s">
        <v>626</v>
      </c>
      <c r="D57" s="176">
        <v>400</v>
      </c>
      <c r="E57" s="122"/>
    </row>
    <row r="58" spans="1:5" ht="16.5">
      <c r="A58" s="228"/>
      <c r="B58" s="178" t="s">
        <v>497</v>
      </c>
      <c r="C58" s="141"/>
      <c r="D58" s="176"/>
      <c r="E58" s="122"/>
    </row>
    <row r="59" spans="1:5" ht="16.5">
      <c r="A59" s="228"/>
      <c r="B59" s="177" t="s">
        <v>366</v>
      </c>
      <c r="C59" s="43" t="s">
        <v>628</v>
      </c>
      <c r="D59" s="176">
        <v>4</v>
      </c>
      <c r="E59" s="122"/>
    </row>
    <row r="60" spans="1:5" ht="16.5">
      <c r="A60" s="228"/>
      <c r="B60" s="59" t="s">
        <v>537</v>
      </c>
      <c r="C60" s="58"/>
      <c r="D60" s="126">
        <v>0</v>
      </c>
      <c r="E60" s="122"/>
    </row>
    <row r="61" spans="1:5" ht="16.5">
      <c r="A61" s="228"/>
      <c r="B61" s="125" t="s">
        <v>538</v>
      </c>
      <c r="C61" s="58" t="s">
        <v>12</v>
      </c>
      <c r="D61" s="131">
        <v>400</v>
      </c>
      <c r="E61" s="122"/>
    </row>
    <row r="62" spans="1:5" ht="16.5">
      <c r="A62" s="228"/>
      <c r="B62" s="125" t="s">
        <v>539</v>
      </c>
      <c r="C62" s="58" t="s">
        <v>12</v>
      </c>
      <c r="D62" s="131">
        <v>400</v>
      </c>
      <c r="E62" s="122"/>
    </row>
    <row r="63" spans="1:5" ht="16.5">
      <c r="A63" s="228"/>
      <c r="B63" s="125" t="s">
        <v>540</v>
      </c>
      <c r="C63" s="58" t="s">
        <v>12</v>
      </c>
      <c r="D63" s="131">
        <v>400</v>
      </c>
      <c r="E63" s="122"/>
    </row>
    <row r="64" spans="1:5" ht="16.5">
      <c r="A64" s="228" t="s">
        <v>65</v>
      </c>
      <c r="B64" s="178" t="s">
        <v>208</v>
      </c>
      <c r="C64" s="141"/>
      <c r="D64" s="181">
        <v>0</v>
      </c>
      <c r="E64" s="122"/>
    </row>
    <row r="65" spans="1:5" ht="16.5">
      <c r="A65" s="228"/>
      <c r="B65" s="53" t="s">
        <v>479</v>
      </c>
      <c r="C65" s="17" t="s">
        <v>626</v>
      </c>
      <c r="D65" s="181">
        <v>250</v>
      </c>
      <c r="E65" s="122"/>
    </row>
    <row r="66" spans="1:5" ht="16.5">
      <c r="A66" s="228"/>
      <c r="B66" s="53" t="s">
        <v>480</v>
      </c>
      <c r="C66" s="17" t="s">
        <v>626</v>
      </c>
      <c r="D66" s="181">
        <v>500</v>
      </c>
      <c r="E66" s="122"/>
    </row>
    <row r="67" spans="1:5" ht="16.5">
      <c r="A67" s="228"/>
      <c r="B67" s="151" t="s">
        <v>481</v>
      </c>
      <c r="C67" s="17" t="s">
        <v>626</v>
      </c>
      <c r="D67" s="181">
        <v>150</v>
      </c>
      <c r="E67" s="122"/>
    </row>
    <row r="68" spans="1:5" ht="16.5">
      <c r="A68" s="228"/>
      <c r="B68" s="178" t="s">
        <v>497</v>
      </c>
      <c r="C68" s="141"/>
      <c r="D68" s="181"/>
      <c r="E68" s="122"/>
    </row>
    <row r="69" spans="1:5" ht="16.5">
      <c r="A69" s="228"/>
      <c r="B69" s="177" t="s">
        <v>366</v>
      </c>
      <c r="C69" s="43" t="s">
        <v>628</v>
      </c>
      <c r="D69" s="181">
        <v>4</v>
      </c>
      <c r="E69" s="122"/>
    </row>
    <row r="70" spans="1:5" ht="16.5">
      <c r="A70" s="228"/>
      <c r="B70" s="59" t="s">
        <v>545</v>
      </c>
      <c r="C70" s="58"/>
      <c r="D70" s="131"/>
      <c r="E70" s="122"/>
    </row>
    <row r="71" spans="1:5" ht="16.5">
      <c r="A71" s="228"/>
      <c r="B71" s="125" t="s">
        <v>538</v>
      </c>
      <c r="C71" s="58" t="s">
        <v>12</v>
      </c>
      <c r="D71" s="131">
        <v>200</v>
      </c>
      <c r="E71" s="122"/>
    </row>
    <row r="72" spans="1:5" ht="16.5">
      <c r="A72" s="228"/>
      <c r="B72" s="125" t="s">
        <v>539</v>
      </c>
      <c r="C72" s="58" t="s">
        <v>12</v>
      </c>
      <c r="D72" s="131">
        <v>200</v>
      </c>
      <c r="E72" s="122"/>
    </row>
    <row r="73" spans="1:5" ht="16.5">
      <c r="A73" s="228"/>
      <c r="B73" s="125" t="s">
        <v>540</v>
      </c>
      <c r="C73" s="58" t="s">
        <v>12</v>
      </c>
      <c r="D73" s="131">
        <v>200</v>
      </c>
      <c r="E73" s="122"/>
    </row>
    <row r="74" spans="1:5" ht="16.5">
      <c r="A74" s="228" t="s">
        <v>66</v>
      </c>
      <c r="B74" s="178" t="s">
        <v>208</v>
      </c>
      <c r="C74" s="141"/>
      <c r="D74" s="182"/>
      <c r="E74" s="122"/>
    </row>
    <row r="75" spans="1:5" ht="16.5">
      <c r="A75" s="228"/>
      <c r="B75" s="53" t="s">
        <v>479</v>
      </c>
      <c r="C75" s="17" t="s">
        <v>626</v>
      </c>
      <c r="D75" s="181">
        <v>250</v>
      </c>
      <c r="E75" s="122"/>
    </row>
    <row r="76" spans="1:5" ht="16.5">
      <c r="A76" s="228"/>
      <c r="B76" s="53" t="s">
        <v>480</v>
      </c>
      <c r="C76" s="17" t="s">
        <v>626</v>
      </c>
      <c r="D76" s="181">
        <v>500</v>
      </c>
      <c r="E76" s="122"/>
    </row>
    <row r="77" spans="1:5" ht="16.5">
      <c r="A77" s="228"/>
      <c r="B77" s="151" t="s">
        <v>481</v>
      </c>
      <c r="C77" s="17" t="s">
        <v>626</v>
      </c>
      <c r="D77" s="181">
        <v>170</v>
      </c>
      <c r="E77" s="122"/>
    </row>
    <row r="78" spans="1:5" ht="16.5">
      <c r="A78" s="228"/>
      <c r="B78" s="177" t="s">
        <v>495</v>
      </c>
      <c r="C78" s="17" t="s">
        <v>626</v>
      </c>
      <c r="D78" s="181">
        <v>400</v>
      </c>
      <c r="E78" s="122"/>
    </row>
    <row r="79" spans="1:5" ht="16.5">
      <c r="A79" s="228"/>
      <c r="B79" s="178" t="s">
        <v>497</v>
      </c>
      <c r="C79" s="141"/>
      <c r="D79" s="181"/>
      <c r="E79" s="122"/>
    </row>
    <row r="80" spans="1:5" ht="16.5">
      <c r="A80" s="228"/>
      <c r="B80" s="177" t="s">
        <v>366</v>
      </c>
      <c r="C80" s="43" t="s">
        <v>628</v>
      </c>
      <c r="D80" s="181">
        <v>4</v>
      </c>
      <c r="E80" s="122"/>
    </row>
    <row r="81" spans="1:5" ht="16.5">
      <c r="A81" s="228"/>
      <c r="B81" s="59" t="s">
        <v>545</v>
      </c>
      <c r="C81" s="58"/>
      <c r="D81" s="131"/>
      <c r="E81" s="122"/>
    </row>
    <row r="82" spans="1:5" ht="16.5">
      <c r="A82" s="228"/>
      <c r="B82" s="125" t="s">
        <v>538</v>
      </c>
      <c r="C82" s="58" t="s">
        <v>12</v>
      </c>
      <c r="D82" s="131">
        <v>200</v>
      </c>
      <c r="E82" s="122"/>
    </row>
    <row r="83" spans="1:5" ht="16.5">
      <c r="A83" s="228"/>
      <c r="B83" s="125" t="s">
        <v>539</v>
      </c>
      <c r="C83" s="58" t="s">
        <v>12</v>
      </c>
      <c r="D83" s="131">
        <v>200</v>
      </c>
      <c r="E83" s="122"/>
    </row>
    <row r="84" spans="1:5" ht="16.5">
      <c r="A84" s="228"/>
      <c r="B84" s="125" t="s">
        <v>540</v>
      </c>
      <c r="C84" s="58" t="s">
        <v>12</v>
      </c>
      <c r="D84" s="131">
        <v>200</v>
      </c>
      <c r="E84" s="122"/>
    </row>
    <row r="85" spans="1:5" ht="16.5">
      <c r="A85" s="26" t="s">
        <v>170</v>
      </c>
      <c r="B85" s="27" t="s">
        <v>458</v>
      </c>
      <c r="C85" s="183"/>
      <c r="D85" s="184">
        <v>0</v>
      </c>
      <c r="E85" s="122"/>
    </row>
    <row r="86" spans="1:5" s="127" customFormat="1" ht="16.5">
      <c r="A86" s="228" t="s">
        <v>35</v>
      </c>
      <c r="B86" s="59" t="s">
        <v>158</v>
      </c>
      <c r="C86" s="58"/>
      <c r="D86" s="131"/>
      <c r="E86" s="122"/>
    </row>
    <row r="87" spans="1:5" ht="16.5">
      <c r="A87" s="228"/>
      <c r="B87" s="125" t="s">
        <v>159</v>
      </c>
      <c r="C87" s="58" t="s">
        <v>8</v>
      </c>
      <c r="D87" s="131">
        <v>10</v>
      </c>
      <c r="E87" s="122"/>
    </row>
    <row r="88" spans="1:5" ht="16.5">
      <c r="A88" s="228"/>
      <c r="B88" s="125" t="s">
        <v>298</v>
      </c>
      <c r="C88" s="58" t="s">
        <v>8</v>
      </c>
      <c r="D88" s="131">
        <v>3</v>
      </c>
      <c r="E88" s="122"/>
    </row>
    <row r="89" spans="1:5" ht="16.5">
      <c r="A89" s="228"/>
      <c r="B89" s="134" t="s">
        <v>548</v>
      </c>
      <c r="C89" s="17"/>
      <c r="D89" s="126"/>
      <c r="E89" s="122"/>
    </row>
    <row r="90" spans="1:5" ht="16.5">
      <c r="A90" s="228"/>
      <c r="B90" s="134" t="s">
        <v>546</v>
      </c>
      <c r="C90" s="17" t="s">
        <v>8</v>
      </c>
      <c r="D90" s="130">
        <v>18.5</v>
      </c>
      <c r="E90" s="122"/>
    </row>
    <row r="91" spans="1:5" ht="16.5">
      <c r="A91" s="228"/>
      <c r="B91" s="134" t="s">
        <v>547</v>
      </c>
      <c r="C91" s="28" t="s">
        <v>637</v>
      </c>
      <c r="D91" s="130">
        <v>1.5</v>
      </c>
      <c r="E91" s="122"/>
    </row>
    <row r="92" spans="1:5" ht="16.5">
      <c r="A92" s="228"/>
      <c r="B92" s="36" t="s">
        <v>549</v>
      </c>
      <c r="C92" s="17"/>
      <c r="D92" s="173">
        <v>4</v>
      </c>
      <c r="E92" s="122"/>
    </row>
    <row r="93" spans="1:5" s="127" customFormat="1" ht="16.5">
      <c r="A93" s="228"/>
      <c r="B93" s="59" t="s">
        <v>551</v>
      </c>
      <c r="C93" s="58" t="s">
        <v>8</v>
      </c>
      <c r="D93" s="130">
        <v>5.5</v>
      </c>
      <c r="E93" s="122"/>
    </row>
    <row r="94" spans="1:5" s="127" customFormat="1" ht="16.5">
      <c r="A94" s="228"/>
      <c r="B94" s="59" t="s">
        <v>78</v>
      </c>
      <c r="C94" s="58"/>
      <c r="D94" s="130"/>
      <c r="E94" s="122"/>
    </row>
    <row r="95" spans="1:5" ht="16.5">
      <c r="A95" s="228"/>
      <c r="B95" s="134" t="s">
        <v>237</v>
      </c>
      <c r="C95" s="17" t="s">
        <v>8</v>
      </c>
      <c r="D95" s="130">
        <v>5.5</v>
      </c>
      <c r="E95" s="122"/>
    </row>
    <row r="96" spans="1:5" ht="16.5">
      <c r="A96" s="228"/>
      <c r="B96" s="36" t="s">
        <v>492</v>
      </c>
      <c r="C96" s="17" t="s">
        <v>8</v>
      </c>
      <c r="D96" s="131">
        <v>4</v>
      </c>
      <c r="E96" s="122" t="s">
        <v>178</v>
      </c>
    </row>
    <row r="97" spans="1:5" ht="16.5">
      <c r="A97" s="228"/>
      <c r="B97" s="125" t="s">
        <v>541</v>
      </c>
      <c r="C97" s="58" t="s">
        <v>8</v>
      </c>
      <c r="D97" s="131">
        <v>54</v>
      </c>
      <c r="E97" s="122" t="s">
        <v>550</v>
      </c>
    </row>
    <row r="98" spans="1:5" ht="16.5">
      <c r="A98" s="228"/>
      <c r="B98" s="125" t="s">
        <v>160</v>
      </c>
      <c r="C98" s="58" t="s">
        <v>8</v>
      </c>
      <c r="D98" s="131">
        <v>9</v>
      </c>
      <c r="E98" s="122"/>
    </row>
    <row r="99" spans="1:5" ht="16.5">
      <c r="A99" s="228"/>
      <c r="B99" s="125" t="s">
        <v>165</v>
      </c>
      <c r="C99" s="58" t="s">
        <v>8</v>
      </c>
      <c r="D99" s="131">
        <v>2</v>
      </c>
      <c r="E99" s="122"/>
    </row>
    <row r="100" spans="1:5" ht="16.5">
      <c r="A100" s="228"/>
      <c r="B100" s="125" t="s">
        <v>161</v>
      </c>
      <c r="C100" s="58" t="s">
        <v>8</v>
      </c>
      <c r="D100" s="131">
        <v>2</v>
      </c>
      <c r="E100" s="122" t="s">
        <v>138</v>
      </c>
    </row>
    <row r="101" spans="1:5" ht="16.5">
      <c r="A101" s="228"/>
      <c r="B101" s="125" t="s">
        <v>162</v>
      </c>
      <c r="C101" s="58" t="s">
        <v>8</v>
      </c>
      <c r="D101" s="131">
        <v>1</v>
      </c>
      <c r="E101" s="122"/>
    </row>
    <row r="102" spans="1:5" s="127" customFormat="1" ht="16.5">
      <c r="A102" s="228"/>
      <c r="B102" s="59" t="s">
        <v>163</v>
      </c>
      <c r="C102" s="58"/>
      <c r="D102" s="126"/>
      <c r="E102" s="122"/>
    </row>
    <row r="103" spans="1:5" ht="16.5">
      <c r="A103" s="228"/>
      <c r="B103" s="125" t="s">
        <v>164</v>
      </c>
      <c r="C103" s="141" t="s">
        <v>629</v>
      </c>
      <c r="D103" s="174">
        <v>6.09</v>
      </c>
      <c r="E103" s="17"/>
    </row>
    <row r="104" spans="1:5" ht="16.5">
      <c r="A104" s="228"/>
      <c r="B104" s="125" t="s">
        <v>81</v>
      </c>
      <c r="C104" s="141" t="s">
        <v>629</v>
      </c>
      <c r="D104" s="174">
        <f>4*600/1000</f>
        <v>2.4</v>
      </c>
      <c r="E104" s="17" t="s">
        <v>440</v>
      </c>
    </row>
    <row r="105" spans="1:5" s="127" customFormat="1" ht="16.5">
      <c r="A105" s="228" t="s">
        <v>36</v>
      </c>
      <c r="B105" s="59" t="s">
        <v>85</v>
      </c>
      <c r="C105" s="58"/>
      <c r="D105" s="126"/>
      <c r="E105" s="122"/>
    </row>
    <row r="106" spans="1:5" ht="16.5">
      <c r="A106" s="228"/>
      <c r="B106" s="125" t="s">
        <v>82</v>
      </c>
      <c r="C106" s="58" t="s">
        <v>8</v>
      </c>
      <c r="D106" s="175">
        <v>6</v>
      </c>
      <c r="E106" s="122" t="s">
        <v>178</v>
      </c>
    </row>
    <row r="107" spans="1:5" ht="16.5">
      <c r="A107" s="228"/>
      <c r="B107" s="125" t="s">
        <v>541</v>
      </c>
      <c r="C107" s="58" t="s">
        <v>8</v>
      </c>
      <c r="D107" s="175">
        <v>60</v>
      </c>
      <c r="E107" s="122" t="s">
        <v>297</v>
      </c>
    </row>
    <row r="108" spans="1:5" ht="16.5">
      <c r="A108" s="228"/>
      <c r="B108" s="125" t="s">
        <v>160</v>
      </c>
      <c r="C108" s="58" t="s">
        <v>8</v>
      </c>
      <c r="D108" s="175">
        <v>9</v>
      </c>
      <c r="E108" s="122"/>
    </row>
    <row r="109" spans="1:5" ht="16.5">
      <c r="A109" s="228"/>
      <c r="B109" s="125" t="s">
        <v>165</v>
      </c>
      <c r="C109" s="58" t="s">
        <v>8</v>
      </c>
      <c r="D109" s="175">
        <v>2</v>
      </c>
      <c r="E109" s="122"/>
    </row>
    <row r="110" spans="1:5" ht="16.5">
      <c r="A110" s="228"/>
      <c r="B110" s="125" t="s">
        <v>161</v>
      </c>
      <c r="C110" s="58" t="s">
        <v>8</v>
      </c>
      <c r="D110" s="175">
        <v>4</v>
      </c>
      <c r="E110" s="122" t="s">
        <v>178</v>
      </c>
    </row>
    <row r="111" spans="1:5" ht="16.5">
      <c r="A111" s="228"/>
      <c r="B111" s="125" t="s">
        <v>162</v>
      </c>
      <c r="C111" s="58" t="s">
        <v>8</v>
      </c>
      <c r="D111" s="175">
        <v>1</v>
      </c>
      <c r="E111" s="122"/>
    </row>
    <row r="112" spans="1:5" s="127" customFormat="1" ht="16.5">
      <c r="A112" s="228"/>
      <c r="B112" s="59" t="s">
        <v>87</v>
      </c>
      <c r="C112" s="141" t="s">
        <v>629</v>
      </c>
      <c r="D112" s="126">
        <v>0.49</v>
      </c>
      <c r="E112" s="122"/>
    </row>
    <row r="113" spans="1:5" s="127" customFormat="1" ht="16.5">
      <c r="A113" s="228" t="s">
        <v>37</v>
      </c>
      <c r="B113" s="59" t="s">
        <v>85</v>
      </c>
      <c r="C113" s="58"/>
      <c r="D113" s="126"/>
      <c r="E113" s="122"/>
    </row>
    <row r="114" spans="1:5" ht="16.5">
      <c r="A114" s="228"/>
      <c r="B114" s="125" t="s">
        <v>135</v>
      </c>
      <c r="C114" s="58" t="s">
        <v>8</v>
      </c>
      <c r="D114" s="175">
        <v>9</v>
      </c>
      <c r="E114" s="122" t="s">
        <v>141</v>
      </c>
    </row>
    <row r="115" spans="1:5" ht="16.5">
      <c r="A115" s="228"/>
      <c r="B115" s="125" t="s">
        <v>541</v>
      </c>
      <c r="C115" s="58" t="s">
        <v>8</v>
      </c>
      <c r="D115" s="175">
        <v>60</v>
      </c>
      <c r="E115" s="122" t="s">
        <v>297</v>
      </c>
    </row>
    <row r="116" spans="1:5" ht="16.5">
      <c r="A116" s="228"/>
      <c r="B116" s="125" t="s">
        <v>165</v>
      </c>
      <c r="C116" s="58" t="s">
        <v>8</v>
      </c>
      <c r="D116" s="131">
        <v>2</v>
      </c>
      <c r="E116" s="122"/>
    </row>
    <row r="117" spans="1:5" ht="16.5">
      <c r="A117" s="228"/>
      <c r="B117" s="125" t="s">
        <v>161</v>
      </c>
      <c r="C117" s="58" t="s">
        <v>8</v>
      </c>
      <c r="D117" s="131">
        <v>4</v>
      </c>
      <c r="E117" s="122"/>
    </row>
    <row r="118" spans="1:5" ht="16.5">
      <c r="A118" s="228"/>
      <c r="B118" s="125" t="s">
        <v>162</v>
      </c>
      <c r="C118" s="58" t="s">
        <v>8</v>
      </c>
      <c r="D118" s="131">
        <v>1</v>
      </c>
      <c r="E118" s="122"/>
    </row>
    <row r="119" spans="1:5" s="127" customFormat="1" ht="16.5">
      <c r="A119" s="228"/>
      <c r="B119" s="59" t="s">
        <v>87</v>
      </c>
      <c r="C119" s="141" t="s">
        <v>629</v>
      </c>
      <c r="D119" s="126">
        <v>0.59</v>
      </c>
      <c r="E119" s="122"/>
    </row>
    <row r="120" spans="1:5" ht="16.5">
      <c r="A120" s="228" t="s">
        <v>67</v>
      </c>
      <c r="B120" s="59" t="s">
        <v>85</v>
      </c>
      <c r="C120" s="58"/>
      <c r="D120" s="126"/>
      <c r="E120" s="122"/>
    </row>
    <row r="121" spans="1:5" ht="16.5">
      <c r="A121" s="228"/>
      <c r="B121" s="125" t="s">
        <v>82</v>
      </c>
      <c r="C121" s="58" t="s">
        <v>8</v>
      </c>
      <c r="D121" s="175">
        <v>9</v>
      </c>
      <c r="E121" s="122" t="s">
        <v>141</v>
      </c>
    </row>
    <row r="122" spans="1:5" ht="16.5">
      <c r="A122" s="228"/>
      <c r="B122" s="125" t="s">
        <v>541</v>
      </c>
      <c r="C122" s="58" t="s">
        <v>8</v>
      </c>
      <c r="D122" s="131">
        <v>48</v>
      </c>
      <c r="E122" s="122" t="s">
        <v>150</v>
      </c>
    </row>
    <row r="123" spans="1:5" ht="16.5">
      <c r="A123" s="228"/>
      <c r="B123" s="125" t="s">
        <v>166</v>
      </c>
      <c r="C123" s="58" t="s">
        <v>8</v>
      </c>
      <c r="D123" s="131">
        <v>2</v>
      </c>
      <c r="E123" s="122"/>
    </row>
    <row r="124" spans="1:5" ht="16.5">
      <c r="A124" s="228"/>
      <c r="B124" s="125" t="s">
        <v>161</v>
      </c>
      <c r="C124" s="58" t="s">
        <v>8</v>
      </c>
      <c r="D124" s="131">
        <v>4</v>
      </c>
      <c r="E124" s="122"/>
    </row>
    <row r="125" spans="1:5" ht="16.5">
      <c r="A125" s="228"/>
      <c r="B125" s="125" t="s">
        <v>162</v>
      </c>
      <c r="C125" s="58" t="s">
        <v>8</v>
      </c>
      <c r="D125" s="131">
        <v>1</v>
      </c>
      <c r="E125" s="122"/>
    </row>
    <row r="126" spans="1:5" ht="16.5">
      <c r="A126" s="228"/>
      <c r="B126" s="59" t="s">
        <v>87</v>
      </c>
      <c r="C126" s="141" t="s">
        <v>629</v>
      </c>
      <c r="D126" s="126">
        <v>1.05</v>
      </c>
      <c r="E126" s="122"/>
    </row>
    <row r="127" spans="1:5" s="127" customFormat="1" ht="16.5">
      <c r="A127" s="228" t="s">
        <v>68</v>
      </c>
      <c r="B127" s="59" t="s">
        <v>85</v>
      </c>
      <c r="C127" s="58"/>
      <c r="D127" s="126"/>
      <c r="E127" s="122"/>
    </row>
    <row r="128" spans="1:5" ht="16.5">
      <c r="A128" s="228"/>
      <c r="B128" s="125" t="s">
        <v>82</v>
      </c>
      <c r="C128" s="58" t="s">
        <v>8</v>
      </c>
      <c r="D128" s="131">
        <v>12</v>
      </c>
      <c r="E128" s="122"/>
    </row>
    <row r="129" spans="1:5" ht="16.5">
      <c r="A129" s="228"/>
      <c r="B129" s="125" t="s">
        <v>541</v>
      </c>
      <c r="C129" s="58" t="s">
        <v>8</v>
      </c>
      <c r="D129" s="131">
        <v>45</v>
      </c>
      <c r="E129" s="122" t="s">
        <v>167</v>
      </c>
    </row>
    <row r="130" spans="1:5" ht="16.5">
      <c r="A130" s="228"/>
      <c r="B130" s="125" t="s">
        <v>166</v>
      </c>
      <c r="C130" s="58" t="s">
        <v>8</v>
      </c>
      <c r="D130" s="131">
        <v>2</v>
      </c>
      <c r="E130" s="122"/>
    </row>
    <row r="131" spans="1:5" ht="16.5">
      <c r="A131" s="228"/>
      <c r="B131" s="125" t="s">
        <v>161</v>
      </c>
      <c r="C131" s="58" t="s">
        <v>8</v>
      </c>
      <c r="D131" s="131">
        <v>4</v>
      </c>
      <c r="E131" s="122"/>
    </row>
    <row r="132" spans="1:5" ht="16.5">
      <c r="A132" s="228"/>
      <c r="B132" s="125" t="s">
        <v>162</v>
      </c>
      <c r="C132" s="58" t="s">
        <v>8</v>
      </c>
      <c r="D132" s="131">
        <v>1</v>
      </c>
      <c r="E132" s="122"/>
    </row>
    <row r="133" spans="1:5" s="127" customFormat="1" ht="16.5">
      <c r="A133" s="228"/>
      <c r="B133" s="59" t="s">
        <v>87</v>
      </c>
      <c r="C133" s="141" t="s">
        <v>629</v>
      </c>
      <c r="D133" s="126">
        <v>0.83</v>
      </c>
      <c r="E133" s="122"/>
    </row>
    <row r="134" spans="1:5" s="127" customFormat="1" ht="16.5">
      <c r="A134" s="228" t="s">
        <v>69</v>
      </c>
      <c r="B134" s="59" t="s">
        <v>85</v>
      </c>
      <c r="C134" s="58"/>
      <c r="D134" s="126"/>
      <c r="E134" s="122"/>
    </row>
    <row r="135" spans="1:5" ht="16.5">
      <c r="A135" s="228"/>
      <c r="B135" s="125" t="s">
        <v>82</v>
      </c>
      <c r="C135" s="58" t="s">
        <v>8</v>
      </c>
      <c r="D135" s="131">
        <v>12</v>
      </c>
      <c r="E135" s="122"/>
    </row>
    <row r="136" spans="1:5" ht="16.5">
      <c r="A136" s="228"/>
      <c r="B136" s="125" t="s">
        <v>541</v>
      </c>
      <c r="C136" s="58" t="s">
        <v>8</v>
      </c>
      <c r="D136" s="131">
        <v>39</v>
      </c>
      <c r="E136" s="122" t="s">
        <v>552</v>
      </c>
    </row>
    <row r="137" spans="1:5" ht="16.5">
      <c r="A137" s="228"/>
      <c r="B137" s="125" t="s">
        <v>166</v>
      </c>
      <c r="C137" s="58" t="s">
        <v>8</v>
      </c>
      <c r="D137" s="131">
        <v>3.9932568600989646</v>
      </c>
      <c r="E137" s="122"/>
    </row>
    <row r="138" spans="1:5" ht="16.5">
      <c r="A138" s="228"/>
      <c r="B138" s="125" t="s">
        <v>161</v>
      </c>
      <c r="C138" s="58" t="s">
        <v>8</v>
      </c>
      <c r="D138" s="131">
        <v>2</v>
      </c>
      <c r="E138" s="122"/>
    </row>
    <row r="139" spans="1:5" ht="16.5">
      <c r="A139" s="228"/>
      <c r="B139" s="125" t="s">
        <v>162</v>
      </c>
      <c r="C139" s="58" t="s">
        <v>8</v>
      </c>
      <c r="D139" s="131">
        <v>1</v>
      </c>
      <c r="E139" s="122"/>
    </row>
    <row r="140" spans="1:5" s="127" customFormat="1" ht="16.5">
      <c r="A140" s="228"/>
      <c r="B140" s="59" t="s">
        <v>87</v>
      </c>
      <c r="C140" s="141" t="s">
        <v>629</v>
      </c>
      <c r="D140" s="126">
        <v>0.83</v>
      </c>
      <c r="E140" s="122"/>
    </row>
    <row r="141" spans="1:5" s="127" customFormat="1" ht="16.5">
      <c r="A141" s="228" t="s">
        <v>95</v>
      </c>
      <c r="B141" s="59" t="s">
        <v>85</v>
      </c>
      <c r="C141" s="58"/>
      <c r="D141" s="126"/>
      <c r="E141" s="122"/>
    </row>
    <row r="142" spans="1:5" ht="16.5">
      <c r="A142" s="228"/>
      <c r="B142" s="125" t="s">
        <v>82</v>
      </c>
      <c r="C142" s="58" t="s">
        <v>8</v>
      </c>
      <c r="D142" s="131">
        <v>12</v>
      </c>
      <c r="E142" s="122"/>
    </row>
    <row r="143" spans="1:5" ht="16.5">
      <c r="A143" s="228"/>
      <c r="B143" s="125" t="s">
        <v>543</v>
      </c>
      <c r="C143" s="58" t="s">
        <v>8</v>
      </c>
      <c r="D143" s="131">
        <v>2</v>
      </c>
      <c r="E143" s="122"/>
    </row>
    <row r="144" spans="1:5" ht="16.5">
      <c r="A144" s="228"/>
      <c r="B144" s="125" t="s">
        <v>544</v>
      </c>
      <c r="C144" s="58" t="s">
        <v>8</v>
      </c>
      <c r="D144" s="131">
        <v>1</v>
      </c>
      <c r="E144" s="122"/>
    </row>
    <row r="145" spans="1:5" ht="16.5">
      <c r="A145" s="228"/>
      <c r="B145" s="59" t="s">
        <v>89</v>
      </c>
      <c r="C145" s="58" t="s">
        <v>8</v>
      </c>
      <c r="D145" s="131">
        <v>90</v>
      </c>
      <c r="E145" s="122"/>
    </row>
    <row r="146" spans="1:5" s="127" customFormat="1" ht="16.5">
      <c r="A146" s="228"/>
      <c r="B146" s="59" t="s">
        <v>90</v>
      </c>
      <c r="C146" s="28"/>
      <c r="D146" s="174"/>
      <c r="E146" s="122"/>
    </row>
    <row r="147" spans="1:5" ht="16.5">
      <c r="A147" s="228"/>
      <c r="B147" s="125" t="s">
        <v>80</v>
      </c>
      <c r="C147" s="141" t="s">
        <v>629</v>
      </c>
      <c r="D147" s="174">
        <v>6.8</v>
      </c>
      <c r="E147" s="122"/>
    </row>
    <row r="148" spans="1:5" ht="16.5">
      <c r="A148" s="228"/>
      <c r="B148" s="125" t="s">
        <v>553</v>
      </c>
      <c r="C148" s="141" t="s">
        <v>629</v>
      </c>
      <c r="D148" s="131">
        <v>2</v>
      </c>
      <c r="E148" s="122"/>
    </row>
    <row r="149" spans="1:5" ht="16.5">
      <c r="A149" s="228" t="s">
        <v>65</v>
      </c>
      <c r="B149" s="59" t="s">
        <v>85</v>
      </c>
      <c r="C149" s="8"/>
      <c r="D149" s="126"/>
      <c r="E149" s="122"/>
    </row>
    <row r="150" spans="1:5" ht="16.5">
      <c r="A150" s="228"/>
      <c r="B150" s="125" t="s">
        <v>82</v>
      </c>
      <c r="C150" s="58" t="s">
        <v>8</v>
      </c>
      <c r="D150" s="131">
        <v>12</v>
      </c>
      <c r="E150" s="122"/>
    </row>
    <row r="151" spans="1:5" ht="16.5">
      <c r="A151" s="228"/>
      <c r="B151" s="125" t="s">
        <v>543</v>
      </c>
      <c r="C151" s="58" t="s">
        <v>8</v>
      </c>
      <c r="D151" s="131">
        <v>2</v>
      </c>
      <c r="E151" s="122"/>
    </row>
    <row r="152" spans="1:5" ht="16.5">
      <c r="A152" s="228"/>
      <c r="B152" s="125" t="s">
        <v>544</v>
      </c>
      <c r="C152" s="58" t="s">
        <v>8</v>
      </c>
      <c r="D152" s="131">
        <v>1</v>
      </c>
      <c r="E152" s="122"/>
    </row>
    <row r="153" spans="1:5" ht="16.5">
      <c r="A153" s="228"/>
      <c r="B153" s="59" t="s">
        <v>89</v>
      </c>
      <c r="C153" s="58" t="s">
        <v>8</v>
      </c>
      <c r="D153" s="131">
        <v>90</v>
      </c>
      <c r="E153" s="122"/>
    </row>
    <row r="154" spans="1:5" ht="16.5">
      <c r="A154" s="228"/>
      <c r="B154" s="59" t="s">
        <v>90</v>
      </c>
      <c r="C154" s="28"/>
      <c r="D154" s="174"/>
      <c r="E154" s="122"/>
    </row>
    <row r="155" spans="1:5" ht="16.5">
      <c r="A155" s="228"/>
      <c r="B155" s="125" t="s">
        <v>80</v>
      </c>
      <c r="C155" s="141" t="s">
        <v>629</v>
      </c>
      <c r="D155" s="185">
        <v>0.9</v>
      </c>
      <c r="E155" s="122"/>
    </row>
    <row r="156" spans="1:5" ht="16.5">
      <c r="A156" s="228"/>
      <c r="B156" s="125" t="s">
        <v>553</v>
      </c>
      <c r="C156" s="141" t="s">
        <v>629</v>
      </c>
      <c r="D156" s="130">
        <v>6.6</v>
      </c>
      <c r="E156" s="122"/>
    </row>
    <row r="157" spans="1:5" ht="16.5">
      <c r="A157" s="228" t="s">
        <v>66</v>
      </c>
      <c r="B157" s="59" t="s">
        <v>85</v>
      </c>
      <c r="C157" s="8"/>
      <c r="D157" s="126"/>
      <c r="E157" s="122"/>
    </row>
    <row r="158" spans="1:5" ht="16.5">
      <c r="A158" s="228"/>
      <c r="B158" s="125" t="s">
        <v>82</v>
      </c>
      <c r="C158" s="58" t="s">
        <v>8</v>
      </c>
      <c r="D158" s="131">
        <v>12</v>
      </c>
      <c r="E158" s="122"/>
    </row>
    <row r="159" spans="1:5" ht="16.5">
      <c r="A159" s="228"/>
      <c r="B159" s="125" t="s">
        <v>543</v>
      </c>
      <c r="C159" s="58" t="s">
        <v>8</v>
      </c>
      <c r="D159" s="131">
        <v>5</v>
      </c>
      <c r="E159" s="122"/>
    </row>
    <row r="160" spans="1:5" ht="16.5">
      <c r="A160" s="228"/>
      <c r="B160" s="125" t="s">
        <v>544</v>
      </c>
      <c r="C160" s="58" t="s">
        <v>8</v>
      </c>
      <c r="D160" s="131">
        <v>1</v>
      </c>
      <c r="E160" s="122"/>
    </row>
    <row r="161" spans="1:5" ht="16.5">
      <c r="A161" s="228"/>
      <c r="B161" s="59" t="s">
        <v>89</v>
      </c>
      <c r="C161" s="58" t="s">
        <v>8</v>
      </c>
      <c r="D161" s="131">
        <v>90</v>
      </c>
      <c r="E161" s="122"/>
    </row>
    <row r="162" spans="1:5" ht="16.5">
      <c r="A162" s="228"/>
      <c r="B162" s="59" t="s">
        <v>90</v>
      </c>
      <c r="C162" s="28"/>
      <c r="D162" s="174"/>
      <c r="E162" s="122"/>
    </row>
    <row r="163" spans="1:5" ht="16.5">
      <c r="A163" s="228"/>
      <c r="B163" s="125" t="s">
        <v>80</v>
      </c>
      <c r="C163" s="141" t="s">
        <v>629</v>
      </c>
      <c r="D163" s="174">
        <v>1.32</v>
      </c>
      <c r="E163" s="122"/>
    </row>
    <row r="164" spans="1:5" ht="16.5">
      <c r="A164" s="228"/>
      <c r="B164" s="125" t="s">
        <v>553</v>
      </c>
      <c r="C164" s="141" t="s">
        <v>629</v>
      </c>
      <c r="D164" s="130">
        <v>6.6</v>
      </c>
      <c r="E164" s="122"/>
    </row>
    <row r="165" spans="1:5" ht="15.75">
      <c r="A165" s="235" t="s">
        <v>643</v>
      </c>
      <c r="B165" s="235"/>
      <c r="C165" s="235"/>
      <c r="D165" s="235"/>
      <c r="E165" s="235"/>
    </row>
  </sheetData>
  <mergeCells count="27">
    <mergeCell ref="A165:E165"/>
    <mergeCell ref="A141:A148"/>
    <mergeCell ref="A149:A156"/>
    <mergeCell ref="A157:A164"/>
    <mergeCell ref="A113:A119"/>
    <mergeCell ref="A120:A126"/>
    <mergeCell ref="A127:A133"/>
    <mergeCell ref="A134:A140"/>
    <mergeCell ref="A64:A73"/>
    <mergeCell ref="A74:A84"/>
    <mergeCell ref="A86:A104"/>
    <mergeCell ref="A105:A112"/>
    <mergeCell ref="A11:A20"/>
    <mergeCell ref="A21:A26"/>
    <mergeCell ref="B8:B9"/>
    <mergeCell ref="A52:A63"/>
    <mergeCell ref="A27:A32"/>
    <mergeCell ref="A33:A39"/>
    <mergeCell ref="A40:A45"/>
    <mergeCell ref="A46:A51"/>
    <mergeCell ref="D8:D9"/>
    <mergeCell ref="A1:E1"/>
    <mergeCell ref="A8:A9"/>
    <mergeCell ref="E8:E9"/>
    <mergeCell ref="C8:C9"/>
    <mergeCell ref="A2:E2"/>
    <mergeCell ref="A3:E3"/>
  </mergeCells>
  <printOptions/>
  <pageMargins left="0.37" right="0.17" top="0.53" bottom="0.45" header="0.46" footer="0.1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">
      <selection activeCell="D4" sqref="D4"/>
    </sheetView>
  </sheetViews>
  <sheetFormatPr defaultColWidth="9.140625" defaultRowHeight="12.75"/>
  <cols>
    <col min="1" max="1" width="9.140625" style="7" customWidth="1"/>
    <col min="2" max="2" width="46.00390625" style="7" customWidth="1"/>
    <col min="3" max="3" width="14.57421875" style="7" customWidth="1"/>
    <col min="4" max="4" width="15.140625" style="7" customWidth="1"/>
    <col min="5" max="5" width="16.421875" style="7" customWidth="1"/>
    <col min="6" max="16384" width="9.140625" style="7" customWidth="1"/>
  </cols>
  <sheetData>
    <row r="1" spans="1:5" ht="16.5">
      <c r="A1" s="231" t="s">
        <v>683</v>
      </c>
      <c r="B1" s="231"/>
      <c r="C1" s="231"/>
      <c r="D1" s="231"/>
      <c r="E1" s="231"/>
    </row>
    <row r="2" spans="1:5" s="1" customFormat="1" ht="16.5">
      <c r="A2" s="230" t="s">
        <v>657</v>
      </c>
      <c r="B2" s="230"/>
      <c r="C2" s="230"/>
      <c r="D2" s="230"/>
      <c r="E2" s="230"/>
    </row>
    <row r="3" spans="1:5" s="1" customFormat="1" ht="16.5">
      <c r="A3" s="2"/>
      <c r="B3" s="2"/>
      <c r="C3" s="2"/>
      <c r="D3" s="2"/>
      <c r="E3" s="2"/>
    </row>
    <row r="4" spans="1:5" s="1" customFormat="1" ht="16.5">
      <c r="A4" s="2"/>
      <c r="B4" s="3" t="s">
        <v>372</v>
      </c>
      <c r="C4" s="2"/>
      <c r="D4" s="2"/>
      <c r="E4" s="2"/>
    </row>
    <row r="5" spans="1:5" s="1" customFormat="1" ht="16.5">
      <c r="A5" s="2"/>
      <c r="B5" s="3" t="s">
        <v>653</v>
      </c>
      <c r="C5" s="2"/>
      <c r="D5" s="2"/>
      <c r="E5" s="2"/>
    </row>
    <row r="6" spans="1:5" s="1" customFormat="1" ht="16.5">
      <c r="A6" s="2"/>
      <c r="B6" s="3" t="s">
        <v>420</v>
      </c>
      <c r="C6" s="2"/>
      <c r="D6" s="2"/>
      <c r="E6" s="2"/>
    </row>
    <row r="8" spans="1:5" ht="32.25" customHeight="1">
      <c r="A8" s="8" t="s">
        <v>117</v>
      </c>
      <c r="B8" s="8" t="s">
        <v>63</v>
      </c>
      <c r="C8" s="8" t="s">
        <v>64</v>
      </c>
      <c r="D8" s="8" t="s">
        <v>44</v>
      </c>
      <c r="E8" s="8" t="s">
        <v>2</v>
      </c>
    </row>
    <row r="9" spans="1:5" ht="16.5">
      <c r="A9" s="8" t="s">
        <v>168</v>
      </c>
      <c r="B9" s="61" t="s">
        <v>461</v>
      </c>
      <c r="C9" s="8"/>
      <c r="D9" s="8"/>
      <c r="E9" s="8"/>
    </row>
    <row r="10" spans="1:5" ht="19.5" customHeight="1">
      <c r="A10" s="228" t="s">
        <v>35</v>
      </c>
      <c r="B10" s="21" t="s">
        <v>293</v>
      </c>
      <c r="C10" s="35"/>
      <c r="D10" s="35"/>
      <c r="E10" s="28"/>
    </row>
    <row r="11" spans="1:5" ht="19.5" customHeight="1">
      <c r="A11" s="228"/>
      <c r="B11" s="53" t="s">
        <v>652</v>
      </c>
      <c r="C11" s="28" t="s">
        <v>201</v>
      </c>
      <c r="D11" s="62">
        <v>18740</v>
      </c>
      <c r="E11" s="28"/>
    </row>
    <row r="12" spans="1:5" ht="19.5" customHeight="1">
      <c r="A12" s="228"/>
      <c r="B12" s="53" t="s">
        <v>365</v>
      </c>
      <c r="C12" s="28" t="s">
        <v>13</v>
      </c>
      <c r="D12" s="62">
        <v>200</v>
      </c>
      <c r="E12" s="28"/>
    </row>
    <row r="13" spans="1:5" ht="19.5" customHeight="1">
      <c r="A13" s="228"/>
      <c r="B13" s="21" t="s">
        <v>205</v>
      </c>
      <c r="C13" s="28"/>
      <c r="D13" s="28"/>
      <c r="E13" s="28"/>
    </row>
    <row r="14" spans="1:5" ht="19.5" customHeight="1">
      <c r="A14" s="228"/>
      <c r="B14" s="53" t="s">
        <v>251</v>
      </c>
      <c r="C14" s="28" t="s">
        <v>627</v>
      </c>
      <c r="D14" s="62">
        <v>10</v>
      </c>
      <c r="E14" s="62"/>
    </row>
    <row r="15" spans="1:5" ht="19.5" customHeight="1">
      <c r="A15" s="228"/>
      <c r="B15" s="53" t="s">
        <v>479</v>
      </c>
      <c r="C15" s="28" t="s">
        <v>626</v>
      </c>
      <c r="D15" s="28">
        <v>80</v>
      </c>
      <c r="E15" s="28"/>
    </row>
    <row r="16" spans="1:5" ht="19.5" customHeight="1">
      <c r="A16" s="228"/>
      <c r="B16" s="53" t="s">
        <v>480</v>
      </c>
      <c r="C16" s="28" t="s">
        <v>626</v>
      </c>
      <c r="D16" s="28">
        <v>600</v>
      </c>
      <c r="E16" s="28"/>
    </row>
    <row r="17" spans="1:5" ht="19.5" customHeight="1">
      <c r="A17" s="228"/>
      <c r="B17" s="151" t="s">
        <v>481</v>
      </c>
      <c r="C17" s="28" t="s">
        <v>626</v>
      </c>
      <c r="D17" s="28">
        <v>60</v>
      </c>
      <c r="E17" s="28"/>
    </row>
    <row r="18" spans="1:5" ht="19.5" customHeight="1">
      <c r="A18" s="228"/>
      <c r="B18" s="21" t="s">
        <v>207</v>
      </c>
      <c r="C18" s="28"/>
      <c r="D18" s="28"/>
      <c r="E18" s="28"/>
    </row>
    <row r="19" spans="1:5" ht="19.5" customHeight="1">
      <c r="A19" s="228"/>
      <c r="B19" s="53" t="s">
        <v>288</v>
      </c>
      <c r="C19" s="28" t="s">
        <v>628</v>
      </c>
      <c r="D19" s="28">
        <v>10</v>
      </c>
      <c r="E19" s="28"/>
    </row>
    <row r="20" spans="1:5" ht="19.5" customHeight="1">
      <c r="A20" s="228"/>
      <c r="B20" s="68" t="s">
        <v>366</v>
      </c>
      <c r="C20" s="28" t="s">
        <v>628</v>
      </c>
      <c r="D20" s="28">
        <v>2</v>
      </c>
      <c r="E20" s="28"/>
    </row>
    <row r="21" spans="1:5" ht="19.5" customHeight="1">
      <c r="A21" s="228" t="s">
        <v>36</v>
      </c>
      <c r="B21" s="21" t="s">
        <v>208</v>
      </c>
      <c r="C21" s="55"/>
      <c r="D21" s="55"/>
      <c r="E21" s="55"/>
    </row>
    <row r="22" spans="1:5" ht="19.5" customHeight="1">
      <c r="A22" s="228"/>
      <c r="B22" s="53" t="s">
        <v>479</v>
      </c>
      <c r="C22" s="28" t="s">
        <v>626</v>
      </c>
      <c r="D22" s="28">
        <v>150</v>
      </c>
      <c r="E22" s="28"/>
    </row>
    <row r="23" spans="1:5" ht="19.5" customHeight="1">
      <c r="A23" s="228"/>
      <c r="B23" s="53" t="s">
        <v>480</v>
      </c>
      <c r="C23" s="28" t="s">
        <v>626</v>
      </c>
      <c r="D23" s="28">
        <v>600</v>
      </c>
      <c r="E23" s="28"/>
    </row>
    <row r="24" spans="1:5" ht="19.5" customHeight="1">
      <c r="A24" s="228"/>
      <c r="B24" s="151" t="s">
        <v>481</v>
      </c>
      <c r="C24" s="28" t="s">
        <v>626</v>
      </c>
      <c r="D24" s="28">
        <v>60</v>
      </c>
      <c r="E24" s="28"/>
    </row>
    <row r="25" spans="1:5" ht="19.5" customHeight="1">
      <c r="A25" s="228"/>
      <c r="B25" s="21" t="s">
        <v>209</v>
      </c>
      <c r="C25" s="28"/>
      <c r="D25" s="28"/>
      <c r="E25" s="28"/>
    </row>
    <row r="26" spans="1:5" ht="19.5" customHeight="1">
      <c r="A26" s="228"/>
      <c r="B26" s="69" t="s">
        <v>26</v>
      </c>
      <c r="C26" s="28" t="s">
        <v>628</v>
      </c>
      <c r="D26" s="28">
        <v>2</v>
      </c>
      <c r="E26" s="28"/>
    </row>
    <row r="27" spans="1:5" ht="19.5" customHeight="1">
      <c r="A27" s="228" t="s">
        <v>37</v>
      </c>
      <c r="B27" s="21" t="s">
        <v>208</v>
      </c>
      <c r="C27" s="55"/>
      <c r="D27" s="28"/>
      <c r="E27" s="28"/>
    </row>
    <row r="28" spans="1:5" ht="19.5" customHeight="1">
      <c r="A28" s="228"/>
      <c r="B28" s="53" t="s">
        <v>479</v>
      </c>
      <c r="C28" s="28" t="s">
        <v>626</v>
      </c>
      <c r="D28" s="28">
        <v>300</v>
      </c>
      <c r="E28" s="28"/>
    </row>
    <row r="29" spans="1:5" ht="19.5" customHeight="1">
      <c r="A29" s="228"/>
      <c r="B29" s="53" t="s">
        <v>480</v>
      </c>
      <c r="C29" s="28" t="s">
        <v>626</v>
      </c>
      <c r="D29" s="28">
        <v>1000</v>
      </c>
      <c r="E29" s="28"/>
    </row>
    <row r="30" spans="1:5" ht="19.5" customHeight="1">
      <c r="A30" s="228"/>
      <c r="B30" s="151" t="s">
        <v>481</v>
      </c>
      <c r="C30" s="28" t="s">
        <v>626</v>
      </c>
      <c r="D30" s="28">
        <v>100</v>
      </c>
      <c r="E30" s="28"/>
    </row>
    <row r="31" spans="1:5" ht="19.5" customHeight="1">
      <c r="A31" s="228"/>
      <c r="B31" s="21" t="s">
        <v>209</v>
      </c>
      <c r="C31" s="28"/>
      <c r="D31" s="28"/>
      <c r="E31" s="55"/>
    </row>
    <row r="32" spans="1:5" ht="19.5" customHeight="1">
      <c r="A32" s="228"/>
      <c r="B32" s="70" t="s">
        <v>26</v>
      </c>
      <c r="C32" s="28" t="s">
        <v>628</v>
      </c>
      <c r="D32" s="28">
        <v>2</v>
      </c>
      <c r="E32" s="28"/>
    </row>
    <row r="33" spans="1:5" ht="19.5" customHeight="1">
      <c r="A33" s="228"/>
      <c r="B33" s="70" t="s">
        <v>26</v>
      </c>
      <c r="C33" s="28" t="s">
        <v>628</v>
      </c>
      <c r="D33" s="28">
        <v>2</v>
      </c>
      <c r="E33" s="28"/>
    </row>
    <row r="34" spans="1:5" ht="19.5" customHeight="1">
      <c r="A34" s="228" t="s">
        <v>419</v>
      </c>
      <c r="B34" s="21" t="s">
        <v>208</v>
      </c>
      <c r="C34" s="55"/>
      <c r="D34" s="55"/>
      <c r="E34" s="55"/>
    </row>
    <row r="35" spans="1:5" ht="19.5" customHeight="1">
      <c r="A35" s="228"/>
      <c r="B35" s="53" t="s">
        <v>251</v>
      </c>
      <c r="C35" s="28" t="s">
        <v>627</v>
      </c>
      <c r="D35" s="62">
        <v>10</v>
      </c>
      <c r="E35" s="55"/>
    </row>
    <row r="36" spans="1:5" ht="19.5" customHeight="1">
      <c r="A36" s="228"/>
      <c r="B36" s="53" t="s">
        <v>479</v>
      </c>
      <c r="C36" s="28" t="s">
        <v>626</v>
      </c>
      <c r="D36" s="28">
        <v>850</v>
      </c>
      <c r="E36" s="28"/>
    </row>
    <row r="37" spans="1:5" ht="19.5" customHeight="1">
      <c r="A37" s="228"/>
      <c r="B37" s="53" t="s">
        <v>480</v>
      </c>
      <c r="C37" s="28" t="s">
        <v>626</v>
      </c>
      <c r="D37" s="28">
        <v>1200</v>
      </c>
      <c r="E37" s="28"/>
    </row>
    <row r="38" spans="1:5" ht="19.5" customHeight="1">
      <c r="A38" s="228"/>
      <c r="B38" s="151" t="s">
        <v>481</v>
      </c>
      <c r="C38" s="28" t="s">
        <v>626</v>
      </c>
      <c r="D38" s="28">
        <v>600</v>
      </c>
      <c r="E38" s="28"/>
    </row>
    <row r="39" spans="1:5" ht="19.5" customHeight="1">
      <c r="A39" s="228"/>
      <c r="B39" s="21" t="s">
        <v>209</v>
      </c>
      <c r="C39" s="28"/>
      <c r="D39" s="28"/>
      <c r="E39" s="55"/>
    </row>
    <row r="40" spans="1:5" ht="21" customHeight="1">
      <c r="A40" s="228"/>
      <c r="B40" s="70" t="s">
        <v>26</v>
      </c>
      <c r="C40" s="28" t="s">
        <v>628</v>
      </c>
      <c r="D40" s="28">
        <v>3</v>
      </c>
      <c r="E40" s="28"/>
    </row>
    <row r="41" spans="1:5" ht="16.5">
      <c r="A41" s="152" t="s">
        <v>170</v>
      </c>
      <c r="B41" s="186" t="s">
        <v>458</v>
      </c>
      <c r="C41" s="152"/>
      <c r="D41" s="152"/>
      <c r="E41" s="152"/>
    </row>
    <row r="42" spans="1:5" ht="19.5" customHeight="1">
      <c r="A42" s="226" t="s">
        <v>35</v>
      </c>
      <c r="B42" s="154" t="s">
        <v>73</v>
      </c>
      <c r="C42" s="155"/>
      <c r="D42" s="155"/>
      <c r="E42" s="155"/>
    </row>
    <row r="43" spans="1:5" ht="19.5" customHeight="1">
      <c r="A43" s="226"/>
      <c r="B43" s="157" t="s">
        <v>88</v>
      </c>
      <c r="C43" s="155" t="s">
        <v>8</v>
      </c>
      <c r="D43" s="155">
        <v>10</v>
      </c>
      <c r="E43" s="155"/>
    </row>
    <row r="44" spans="1:5" ht="19.5" customHeight="1">
      <c r="A44" s="226"/>
      <c r="B44" s="157" t="s">
        <v>654</v>
      </c>
      <c r="C44" s="155" t="s">
        <v>8</v>
      </c>
      <c r="D44" s="155">
        <v>94</v>
      </c>
      <c r="E44" s="155"/>
    </row>
    <row r="45" spans="1:5" ht="19.5" customHeight="1">
      <c r="A45" s="226"/>
      <c r="B45" s="158" t="s">
        <v>655</v>
      </c>
      <c r="C45" s="155" t="s">
        <v>637</v>
      </c>
      <c r="D45" s="155">
        <v>2</v>
      </c>
      <c r="E45" s="155"/>
    </row>
    <row r="46" spans="1:5" ht="19.5" customHeight="1">
      <c r="A46" s="226"/>
      <c r="B46" s="158" t="s">
        <v>77</v>
      </c>
      <c r="C46" s="155" t="s">
        <v>8</v>
      </c>
      <c r="D46" s="155">
        <v>68</v>
      </c>
      <c r="E46" s="155"/>
    </row>
    <row r="47" spans="1:5" ht="19.5" customHeight="1">
      <c r="A47" s="226"/>
      <c r="B47" s="158" t="s">
        <v>118</v>
      </c>
      <c r="C47" s="155" t="s">
        <v>8</v>
      </c>
      <c r="D47" s="155">
        <v>2</v>
      </c>
      <c r="E47" s="155"/>
    </row>
    <row r="48" spans="1:5" ht="19.5" customHeight="1">
      <c r="A48" s="226"/>
      <c r="B48" s="158" t="s">
        <v>119</v>
      </c>
      <c r="C48" s="155"/>
      <c r="D48" s="155"/>
      <c r="E48" s="155"/>
    </row>
    <row r="49" spans="1:5" ht="19.5" customHeight="1">
      <c r="A49" s="226"/>
      <c r="B49" s="157" t="s">
        <v>82</v>
      </c>
      <c r="C49" s="155" t="s">
        <v>8</v>
      </c>
      <c r="D49" s="155">
        <v>20</v>
      </c>
      <c r="E49" s="155"/>
    </row>
    <row r="50" spans="1:5" ht="19.5" customHeight="1">
      <c r="A50" s="226"/>
      <c r="B50" s="157" t="s">
        <v>120</v>
      </c>
      <c r="C50" s="155" t="s">
        <v>8</v>
      </c>
      <c r="D50" s="155">
        <v>84</v>
      </c>
      <c r="E50" s="155"/>
    </row>
    <row r="51" spans="1:5" ht="19.5" customHeight="1">
      <c r="A51" s="226"/>
      <c r="B51" s="157" t="s">
        <v>84</v>
      </c>
      <c r="C51" s="155" t="s">
        <v>8</v>
      </c>
      <c r="D51" s="155">
        <v>6</v>
      </c>
      <c r="E51" s="155"/>
    </row>
    <row r="52" spans="1:5" ht="19.5" customHeight="1">
      <c r="A52" s="226"/>
      <c r="B52" s="158" t="s">
        <v>106</v>
      </c>
      <c r="C52" s="155"/>
      <c r="D52" s="155"/>
      <c r="E52" s="155"/>
    </row>
    <row r="53" spans="1:5" ht="19.5" customHeight="1">
      <c r="A53" s="226"/>
      <c r="B53" s="157" t="s">
        <v>80</v>
      </c>
      <c r="C53" s="141" t="s">
        <v>629</v>
      </c>
      <c r="D53" s="155">
        <v>10.74</v>
      </c>
      <c r="E53" s="155"/>
    </row>
    <row r="54" spans="1:5" ht="19.5" customHeight="1">
      <c r="A54" s="227"/>
      <c r="B54" s="157" t="s">
        <v>445</v>
      </c>
      <c r="C54" s="141" t="s">
        <v>629</v>
      </c>
      <c r="D54" s="155">
        <f>(10000*0.5+200*2)/1000</f>
        <v>5.4</v>
      </c>
      <c r="E54" s="49"/>
    </row>
    <row r="55" spans="1:5" ht="19.5" customHeight="1">
      <c r="A55" s="236" t="s">
        <v>36</v>
      </c>
      <c r="B55" s="161" t="s">
        <v>85</v>
      </c>
      <c r="C55" s="155"/>
      <c r="D55" s="155"/>
      <c r="E55" s="49"/>
    </row>
    <row r="56" spans="1:5" ht="19.5" customHeight="1">
      <c r="A56" s="226"/>
      <c r="B56" s="157" t="s">
        <v>82</v>
      </c>
      <c r="C56" s="155" t="s">
        <v>8</v>
      </c>
      <c r="D56" s="155">
        <v>15</v>
      </c>
      <c r="E56" s="155"/>
    </row>
    <row r="57" spans="1:5" ht="19.5" customHeight="1">
      <c r="A57" s="226"/>
      <c r="B57" s="157" t="s">
        <v>121</v>
      </c>
      <c r="C57" s="155" t="s">
        <v>8</v>
      </c>
      <c r="D57" s="155">
        <v>95</v>
      </c>
      <c r="E57" s="155"/>
    </row>
    <row r="58" spans="1:5" ht="19.5" customHeight="1">
      <c r="A58" s="226"/>
      <c r="B58" s="157" t="s">
        <v>84</v>
      </c>
      <c r="C58" s="155" t="s">
        <v>8</v>
      </c>
      <c r="D58" s="155">
        <v>6</v>
      </c>
      <c r="E58" s="155"/>
    </row>
    <row r="59" spans="1:5" ht="19.5" customHeight="1">
      <c r="A59" s="227"/>
      <c r="B59" s="158" t="s">
        <v>87</v>
      </c>
      <c r="C59" s="141" t="s">
        <v>629</v>
      </c>
      <c r="D59" s="155">
        <v>0.81</v>
      </c>
      <c r="E59" s="49"/>
    </row>
    <row r="60" spans="1:5" ht="19.5" customHeight="1">
      <c r="A60" s="236" t="s">
        <v>37</v>
      </c>
      <c r="B60" s="161" t="s">
        <v>85</v>
      </c>
      <c r="C60" s="155"/>
      <c r="D60" s="155"/>
      <c r="E60" s="49"/>
    </row>
    <row r="61" spans="1:5" ht="19.5" customHeight="1">
      <c r="A61" s="226"/>
      <c r="B61" s="157" t="s">
        <v>82</v>
      </c>
      <c r="C61" s="155" t="s">
        <v>8</v>
      </c>
      <c r="D61" s="155">
        <v>15</v>
      </c>
      <c r="E61" s="155"/>
    </row>
    <row r="62" spans="1:5" ht="19.5" customHeight="1">
      <c r="A62" s="226"/>
      <c r="B62" s="157" t="s">
        <v>122</v>
      </c>
      <c r="C62" s="155" t="s">
        <v>8</v>
      </c>
      <c r="D62" s="155">
        <v>60</v>
      </c>
      <c r="E62" s="155"/>
    </row>
    <row r="63" spans="1:5" ht="19.5" customHeight="1">
      <c r="A63" s="226"/>
      <c r="B63" s="157" t="s">
        <v>84</v>
      </c>
      <c r="C63" s="155" t="s">
        <v>8</v>
      </c>
      <c r="D63" s="155">
        <v>6</v>
      </c>
      <c r="E63" s="155"/>
    </row>
    <row r="64" spans="1:5" ht="19.5" customHeight="1">
      <c r="A64" s="227"/>
      <c r="B64" s="158" t="s">
        <v>87</v>
      </c>
      <c r="C64" s="141" t="s">
        <v>629</v>
      </c>
      <c r="D64" s="155">
        <v>1.4</v>
      </c>
      <c r="E64" s="49"/>
    </row>
    <row r="65" spans="1:5" ht="19.5" customHeight="1">
      <c r="A65" s="236" t="s">
        <v>419</v>
      </c>
      <c r="B65" s="161" t="s">
        <v>85</v>
      </c>
      <c r="C65" s="155"/>
      <c r="D65" s="155"/>
      <c r="E65" s="155"/>
    </row>
    <row r="66" spans="1:5" ht="19.5" customHeight="1">
      <c r="A66" s="226"/>
      <c r="B66" s="157" t="s">
        <v>82</v>
      </c>
      <c r="C66" s="155" t="s">
        <v>8</v>
      </c>
      <c r="D66" s="155">
        <v>20</v>
      </c>
      <c r="E66" s="49"/>
    </row>
    <row r="67" spans="1:5" ht="19.5" customHeight="1">
      <c r="A67" s="226"/>
      <c r="B67" s="157" t="s">
        <v>122</v>
      </c>
      <c r="C67" s="155" t="s">
        <v>8</v>
      </c>
      <c r="D67" s="155">
        <v>40</v>
      </c>
      <c r="E67" s="49"/>
    </row>
    <row r="68" spans="1:5" ht="19.5" customHeight="1">
      <c r="A68" s="226"/>
      <c r="B68" s="157" t="s">
        <v>84</v>
      </c>
      <c r="C68" s="155" t="s">
        <v>8</v>
      </c>
      <c r="D68" s="155">
        <v>6</v>
      </c>
      <c r="E68" s="49"/>
    </row>
    <row r="69" spans="1:5" ht="19.5" customHeight="1">
      <c r="A69" s="226"/>
      <c r="B69" s="158" t="s">
        <v>89</v>
      </c>
      <c r="C69" s="155" t="s">
        <v>8</v>
      </c>
      <c r="D69" s="155">
        <v>70</v>
      </c>
      <c r="E69" s="49"/>
    </row>
    <row r="70" spans="1:5" ht="19.5" customHeight="1">
      <c r="A70" s="226"/>
      <c r="B70" s="158" t="s">
        <v>90</v>
      </c>
      <c r="C70" s="155"/>
      <c r="D70" s="155"/>
      <c r="E70" s="49"/>
    </row>
    <row r="71" spans="1:5" ht="19.5" customHeight="1">
      <c r="A71" s="226"/>
      <c r="B71" s="157" t="s">
        <v>80</v>
      </c>
      <c r="C71" s="141" t="s">
        <v>629</v>
      </c>
      <c r="D71" s="155">
        <v>12.65</v>
      </c>
      <c r="E71" s="49"/>
    </row>
    <row r="72" spans="1:5" ht="19.5" customHeight="1">
      <c r="A72" s="227"/>
      <c r="B72" s="157" t="s">
        <v>92</v>
      </c>
      <c r="C72" s="141" t="s">
        <v>629</v>
      </c>
      <c r="D72" s="155">
        <v>15</v>
      </c>
      <c r="E72" s="49"/>
    </row>
    <row r="73" spans="1:5" s="56" customFormat="1" ht="16.5" customHeight="1">
      <c r="A73" s="256" t="s">
        <v>367</v>
      </c>
      <c r="B73" s="256"/>
      <c r="C73" s="256"/>
      <c r="D73" s="256"/>
      <c r="E73" s="256"/>
    </row>
  </sheetData>
  <mergeCells count="11">
    <mergeCell ref="A55:A59"/>
    <mergeCell ref="A73:E73"/>
    <mergeCell ref="A1:E1"/>
    <mergeCell ref="A65:A72"/>
    <mergeCell ref="A10:A20"/>
    <mergeCell ref="A21:A26"/>
    <mergeCell ref="A27:A33"/>
    <mergeCell ref="A34:A40"/>
    <mergeCell ref="A60:A64"/>
    <mergeCell ref="A2:E2"/>
    <mergeCell ref="A42:A54"/>
  </mergeCells>
  <printOptions/>
  <pageMargins left="0.23" right="0.22" top="0.52" bottom="0.33" header="0.43" footer="0.31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66"/>
  <sheetViews>
    <sheetView workbookViewId="0" topLeftCell="A1">
      <selection activeCell="D4" sqref="D4"/>
    </sheetView>
  </sheetViews>
  <sheetFormatPr defaultColWidth="9.140625" defaultRowHeight="12.75"/>
  <cols>
    <col min="1" max="1" width="8.421875" style="7" customWidth="1"/>
    <col min="2" max="2" width="49.57421875" style="7" customWidth="1"/>
    <col min="3" max="3" width="10.140625" style="7" customWidth="1"/>
    <col min="4" max="4" width="11.57421875" style="40" customWidth="1"/>
    <col min="5" max="5" width="21.28125" style="7" customWidth="1"/>
    <col min="6" max="16384" width="9.140625" style="7" customWidth="1"/>
  </cols>
  <sheetData>
    <row r="1" spans="1:5" ht="16.5">
      <c r="A1" s="229" t="s">
        <v>684</v>
      </c>
      <c r="B1" s="229"/>
      <c r="C1" s="229"/>
      <c r="D1" s="229"/>
      <c r="E1" s="229"/>
    </row>
    <row r="2" spans="1:5" s="1" customFormat="1" ht="16.5">
      <c r="A2" s="230" t="s">
        <v>657</v>
      </c>
      <c r="B2" s="230"/>
      <c r="C2" s="230"/>
      <c r="D2" s="230"/>
      <c r="E2" s="230"/>
    </row>
    <row r="3" spans="1:5" s="1" customFormat="1" ht="11.25" customHeight="1">
      <c r="A3" s="160"/>
      <c r="B3" s="160"/>
      <c r="C3" s="160"/>
      <c r="D3" s="160"/>
      <c r="E3" s="160"/>
    </row>
    <row r="4" spans="1:5" s="1" customFormat="1" ht="15" customHeight="1">
      <c r="A4" s="160"/>
      <c r="B4" s="74" t="s">
        <v>380</v>
      </c>
      <c r="C4" s="160"/>
      <c r="D4" s="160"/>
      <c r="E4" s="160"/>
    </row>
    <row r="5" spans="1:5" s="1" customFormat="1" ht="15.75" customHeight="1">
      <c r="A5" s="160"/>
      <c r="B5" s="74" t="s">
        <v>381</v>
      </c>
      <c r="C5" s="160"/>
      <c r="D5" s="160"/>
      <c r="E5" s="160"/>
    </row>
    <row r="6" spans="1:5" s="1" customFormat="1" ht="14.25" customHeight="1">
      <c r="A6" s="160"/>
      <c r="B6" s="74" t="s">
        <v>559</v>
      </c>
      <c r="C6" s="160"/>
      <c r="D6" s="160"/>
      <c r="E6" s="160"/>
    </row>
    <row r="7" spans="1:5" s="1" customFormat="1" ht="11.25" customHeight="1">
      <c r="A7" s="160"/>
      <c r="B7" s="160"/>
      <c r="C7" s="160"/>
      <c r="D7" s="160"/>
      <c r="E7" s="160"/>
    </row>
    <row r="8" spans="1:5" s="6" customFormat="1" ht="17.25">
      <c r="A8" s="187" t="s">
        <v>464</v>
      </c>
      <c r="B8" s="188"/>
      <c r="C8" s="188"/>
      <c r="D8" s="188"/>
      <c r="E8" s="188"/>
    </row>
    <row r="9" ht="11.25" customHeight="1">
      <c r="A9" s="74"/>
    </row>
    <row r="10" spans="1:5" ht="30" customHeight="1">
      <c r="A10" s="8" t="s">
        <v>117</v>
      </c>
      <c r="B10" s="8" t="s">
        <v>63</v>
      </c>
      <c r="C10" s="8" t="s">
        <v>1</v>
      </c>
      <c r="D10" s="8" t="s">
        <v>44</v>
      </c>
      <c r="E10" s="8" t="s">
        <v>2</v>
      </c>
    </row>
    <row r="11" spans="1:5" ht="16.5">
      <c r="A11" s="8" t="s">
        <v>168</v>
      </c>
      <c r="B11" s="61" t="s">
        <v>461</v>
      </c>
      <c r="C11" s="8"/>
      <c r="D11" s="8"/>
      <c r="E11" s="8"/>
    </row>
    <row r="12" spans="1:5" ht="19.5" customHeight="1">
      <c r="A12" s="228" t="s">
        <v>273</v>
      </c>
      <c r="B12" s="59" t="s">
        <v>274</v>
      </c>
      <c r="C12" s="58"/>
      <c r="D12" s="58"/>
      <c r="E12" s="58"/>
    </row>
    <row r="13" spans="1:5" ht="19.5" customHeight="1">
      <c r="A13" s="228"/>
      <c r="B13" s="21" t="s">
        <v>203</v>
      </c>
      <c r="C13" s="28"/>
      <c r="D13" s="28"/>
      <c r="E13" s="28"/>
    </row>
    <row r="14" spans="1:5" ht="19.5" customHeight="1">
      <c r="A14" s="228"/>
      <c r="B14" s="53" t="s">
        <v>415</v>
      </c>
      <c r="C14" s="28" t="s">
        <v>201</v>
      </c>
      <c r="D14" s="62">
        <v>1680</v>
      </c>
      <c r="E14" s="28"/>
    </row>
    <row r="15" spans="1:5" ht="19.5" customHeight="1">
      <c r="A15" s="228"/>
      <c r="B15" s="53" t="s">
        <v>232</v>
      </c>
      <c r="C15" s="28" t="s">
        <v>13</v>
      </c>
      <c r="D15" s="62">
        <v>1680</v>
      </c>
      <c r="E15" s="28"/>
    </row>
    <row r="16" spans="1:5" ht="19.5" customHeight="1">
      <c r="A16" s="228"/>
      <c r="B16" s="53" t="s">
        <v>204</v>
      </c>
      <c r="C16" s="28" t="s">
        <v>202</v>
      </c>
      <c r="D16" s="62">
        <v>1600</v>
      </c>
      <c r="E16" s="28"/>
    </row>
    <row r="17" spans="1:5" ht="19.5" customHeight="1">
      <c r="A17" s="228"/>
      <c r="B17" s="21" t="s">
        <v>205</v>
      </c>
      <c r="C17" s="28"/>
      <c r="D17" s="137"/>
      <c r="E17" s="28"/>
    </row>
    <row r="18" spans="1:5" ht="19.5" customHeight="1">
      <c r="A18" s="228"/>
      <c r="B18" s="63" t="s">
        <v>364</v>
      </c>
      <c r="C18" s="58" t="s">
        <v>627</v>
      </c>
      <c r="D18" s="58">
        <v>19.2</v>
      </c>
      <c r="E18" s="58" t="s">
        <v>371</v>
      </c>
    </row>
    <row r="19" spans="1:5" ht="19.5" customHeight="1">
      <c r="A19" s="228"/>
      <c r="B19" s="53" t="s">
        <v>479</v>
      </c>
      <c r="C19" s="28" t="s">
        <v>626</v>
      </c>
      <c r="D19" s="28">
        <v>200</v>
      </c>
      <c r="E19" s="28"/>
    </row>
    <row r="20" spans="1:5" ht="19.5" customHeight="1">
      <c r="A20" s="228"/>
      <c r="B20" s="53" t="s">
        <v>480</v>
      </c>
      <c r="C20" s="28" t="s">
        <v>626</v>
      </c>
      <c r="D20" s="28">
        <v>960</v>
      </c>
      <c r="E20" s="28" t="s">
        <v>567</v>
      </c>
    </row>
    <row r="21" spans="1:5" ht="19.5" customHeight="1">
      <c r="A21" s="228"/>
      <c r="B21" s="151" t="s">
        <v>481</v>
      </c>
      <c r="C21" s="28" t="s">
        <v>626</v>
      </c>
      <c r="D21" s="28">
        <v>100</v>
      </c>
      <c r="E21" s="28"/>
    </row>
    <row r="22" spans="1:5" ht="19.5" customHeight="1">
      <c r="A22" s="228"/>
      <c r="B22" s="53" t="s">
        <v>210</v>
      </c>
      <c r="C22" s="28" t="s">
        <v>628</v>
      </c>
      <c r="D22" s="28">
        <v>4</v>
      </c>
      <c r="E22" s="28" t="s">
        <v>183</v>
      </c>
    </row>
    <row r="23" spans="1:5" ht="19.5" customHeight="1">
      <c r="A23" s="228"/>
      <c r="B23" s="53" t="s">
        <v>206</v>
      </c>
      <c r="C23" s="28" t="s">
        <v>626</v>
      </c>
      <c r="D23" s="28">
        <v>800</v>
      </c>
      <c r="E23" s="28" t="s">
        <v>169</v>
      </c>
    </row>
    <row r="24" spans="1:5" ht="19.5" customHeight="1">
      <c r="A24" s="228"/>
      <c r="B24" s="21" t="s">
        <v>207</v>
      </c>
      <c r="C24" s="28"/>
      <c r="D24" s="28"/>
      <c r="E24" s="28"/>
    </row>
    <row r="25" spans="1:5" ht="19.5" customHeight="1">
      <c r="A25" s="228"/>
      <c r="B25" s="53" t="s">
        <v>414</v>
      </c>
      <c r="C25" s="28" t="s">
        <v>628</v>
      </c>
      <c r="D25" s="28">
        <v>8</v>
      </c>
      <c r="E25" s="28"/>
    </row>
    <row r="26" spans="1:5" ht="19.5" customHeight="1">
      <c r="A26" s="228"/>
      <c r="B26" s="53" t="s">
        <v>366</v>
      </c>
      <c r="C26" s="28" t="s">
        <v>628</v>
      </c>
      <c r="D26" s="28">
        <v>2</v>
      </c>
      <c r="E26" s="28"/>
    </row>
    <row r="27" spans="1:5" ht="19.5" customHeight="1">
      <c r="A27" s="228"/>
      <c r="B27" s="21" t="s">
        <v>275</v>
      </c>
      <c r="C27" s="28"/>
      <c r="D27" s="28"/>
      <c r="E27" s="28"/>
    </row>
    <row r="28" spans="1:5" ht="19.5" customHeight="1">
      <c r="A28" s="228"/>
      <c r="B28" s="21" t="s">
        <v>269</v>
      </c>
      <c r="C28" s="28" t="s">
        <v>12</v>
      </c>
      <c r="D28" s="62">
        <v>1600</v>
      </c>
      <c r="E28" s="28"/>
    </row>
    <row r="29" spans="1:5" ht="19.5" customHeight="1">
      <c r="A29" s="228"/>
      <c r="B29" s="21" t="s">
        <v>270</v>
      </c>
      <c r="C29" s="28" t="s">
        <v>626</v>
      </c>
      <c r="D29" s="28">
        <v>8</v>
      </c>
      <c r="E29" s="28"/>
    </row>
    <row r="30" spans="1:5" ht="19.5" customHeight="1">
      <c r="A30" s="228"/>
      <c r="B30" s="21" t="s">
        <v>554</v>
      </c>
      <c r="C30" s="28" t="s">
        <v>633</v>
      </c>
      <c r="D30" s="28">
        <v>400</v>
      </c>
      <c r="E30" s="28"/>
    </row>
    <row r="31" spans="1:5" ht="19.5" customHeight="1">
      <c r="A31" s="228"/>
      <c r="B31" s="21" t="s">
        <v>271</v>
      </c>
      <c r="C31" s="28" t="s">
        <v>632</v>
      </c>
      <c r="D31" s="28">
        <v>32</v>
      </c>
      <c r="E31" s="28" t="s">
        <v>434</v>
      </c>
    </row>
    <row r="32" spans="1:5" ht="19.5" customHeight="1">
      <c r="A32" s="228" t="s">
        <v>36</v>
      </c>
      <c r="B32" s="59" t="s">
        <v>274</v>
      </c>
      <c r="C32" s="28"/>
      <c r="D32" s="28"/>
      <c r="E32" s="28"/>
    </row>
    <row r="33" spans="1:5" ht="19.5" customHeight="1">
      <c r="A33" s="228"/>
      <c r="B33" s="21" t="s">
        <v>208</v>
      </c>
      <c r="C33" s="28"/>
      <c r="D33" s="28"/>
      <c r="E33" s="28"/>
    </row>
    <row r="34" spans="1:5" ht="19.5" customHeight="1">
      <c r="A34" s="228"/>
      <c r="B34" s="53" t="s">
        <v>479</v>
      </c>
      <c r="C34" s="28" t="s">
        <v>626</v>
      </c>
      <c r="D34" s="28">
        <v>330</v>
      </c>
      <c r="E34" s="28"/>
    </row>
    <row r="35" spans="1:5" ht="19.5" customHeight="1">
      <c r="A35" s="228"/>
      <c r="B35" s="53" t="s">
        <v>480</v>
      </c>
      <c r="C35" s="28" t="s">
        <v>626</v>
      </c>
      <c r="D35" s="28">
        <v>400</v>
      </c>
      <c r="E35" s="28" t="s">
        <v>182</v>
      </c>
    </row>
    <row r="36" spans="1:5" ht="19.5" customHeight="1">
      <c r="A36" s="228"/>
      <c r="B36" s="151" t="s">
        <v>481</v>
      </c>
      <c r="C36" s="28" t="s">
        <v>626</v>
      </c>
      <c r="D36" s="28">
        <v>130</v>
      </c>
      <c r="E36" s="28"/>
    </row>
    <row r="37" spans="1:5" ht="19.5" customHeight="1">
      <c r="A37" s="228"/>
      <c r="B37" s="53" t="s">
        <v>210</v>
      </c>
      <c r="C37" s="28" t="s">
        <v>628</v>
      </c>
      <c r="D37" s="28">
        <v>4</v>
      </c>
      <c r="E37" s="28" t="s">
        <v>183</v>
      </c>
    </row>
    <row r="38" spans="1:5" ht="19.5" customHeight="1">
      <c r="A38" s="228"/>
      <c r="B38" s="21" t="s">
        <v>209</v>
      </c>
      <c r="C38" s="28"/>
      <c r="D38" s="28"/>
      <c r="E38" s="28"/>
    </row>
    <row r="39" spans="1:5" ht="19.5" customHeight="1">
      <c r="A39" s="228"/>
      <c r="B39" s="21" t="s">
        <v>363</v>
      </c>
      <c r="C39" s="28" t="s">
        <v>628</v>
      </c>
      <c r="D39" s="28">
        <v>4</v>
      </c>
      <c r="E39" s="28"/>
    </row>
    <row r="40" spans="1:5" ht="19.5" customHeight="1">
      <c r="A40" s="228"/>
      <c r="B40" s="21" t="s">
        <v>275</v>
      </c>
      <c r="C40" s="28"/>
      <c r="D40" s="65"/>
      <c r="E40" s="28"/>
    </row>
    <row r="41" spans="1:5" ht="19.5" customHeight="1">
      <c r="A41" s="228"/>
      <c r="B41" s="21" t="s">
        <v>272</v>
      </c>
      <c r="C41" s="28" t="s">
        <v>626</v>
      </c>
      <c r="D41" s="28">
        <v>10</v>
      </c>
      <c r="E41" s="28"/>
    </row>
    <row r="42" spans="1:5" ht="20.25" customHeight="1">
      <c r="A42" s="228"/>
      <c r="B42" s="21" t="s">
        <v>417</v>
      </c>
      <c r="C42" s="28" t="s">
        <v>632</v>
      </c>
      <c r="D42" s="28">
        <v>128</v>
      </c>
      <c r="E42" s="28" t="s">
        <v>435</v>
      </c>
    </row>
    <row r="43" spans="1:5" ht="19.5" customHeight="1">
      <c r="A43" s="228" t="s">
        <v>37</v>
      </c>
      <c r="B43" s="59" t="s">
        <v>274</v>
      </c>
      <c r="C43" s="28"/>
      <c r="D43" s="28"/>
      <c r="E43" s="28"/>
    </row>
    <row r="44" spans="1:5" ht="19.5" customHeight="1">
      <c r="A44" s="228"/>
      <c r="B44" s="21" t="s">
        <v>208</v>
      </c>
      <c r="C44" s="28"/>
      <c r="D44" s="28"/>
      <c r="E44" s="28"/>
    </row>
    <row r="45" spans="1:5" ht="19.5" customHeight="1">
      <c r="A45" s="228"/>
      <c r="B45" s="53" t="s">
        <v>362</v>
      </c>
      <c r="C45" s="28" t="s">
        <v>627</v>
      </c>
      <c r="D45" s="28">
        <v>16</v>
      </c>
      <c r="E45" s="28" t="s">
        <v>187</v>
      </c>
    </row>
    <row r="46" spans="1:5" ht="19.5" customHeight="1">
      <c r="A46" s="228"/>
      <c r="B46" s="53" t="s">
        <v>206</v>
      </c>
      <c r="C46" s="28" t="s">
        <v>626</v>
      </c>
      <c r="D46" s="28">
        <v>800</v>
      </c>
      <c r="E46" s="28" t="s">
        <v>169</v>
      </c>
    </row>
    <row r="47" spans="1:5" ht="19.5" customHeight="1">
      <c r="A47" s="228"/>
      <c r="B47" s="53" t="s">
        <v>479</v>
      </c>
      <c r="C47" s="28" t="s">
        <v>626</v>
      </c>
      <c r="D47" s="28">
        <v>420</v>
      </c>
      <c r="E47" s="28"/>
    </row>
    <row r="48" spans="1:5" ht="19.5" customHeight="1">
      <c r="A48" s="228"/>
      <c r="B48" s="53" t="s">
        <v>480</v>
      </c>
      <c r="C48" s="28" t="s">
        <v>626</v>
      </c>
      <c r="D48" s="28">
        <v>640</v>
      </c>
      <c r="E48" s="28" t="s">
        <v>188</v>
      </c>
    </row>
    <row r="49" spans="1:5" ht="19.5" customHeight="1">
      <c r="A49" s="228"/>
      <c r="B49" s="151" t="s">
        <v>481</v>
      </c>
      <c r="C49" s="28" t="s">
        <v>626</v>
      </c>
      <c r="D49" s="28">
        <v>250</v>
      </c>
      <c r="E49" s="28"/>
    </row>
    <row r="50" spans="1:5" ht="19.5" customHeight="1">
      <c r="A50" s="228"/>
      <c r="B50" s="53" t="s">
        <v>212</v>
      </c>
      <c r="C50" s="28" t="s">
        <v>628</v>
      </c>
      <c r="D50" s="28">
        <v>9</v>
      </c>
      <c r="E50" s="28" t="s">
        <v>189</v>
      </c>
    </row>
    <row r="51" spans="1:5" ht="19.5" customHeight="1">
      <c r="A51" s="228"/>
      <c r="B51" s="21" t="s">
        <v>209</v>
      </c>
      <c r="C51" s="28"/>
      <c r="D51" s="28"/>
      <c r="E51" s="28"/>
    </row>
    <row r="52" spans="1:5" ht="19.5" customHeight="1">
      <c r="A52" s="228"/>
      <c r="B52" s="21" t="s">
        <v>363</v>
      </c>
      <c r="C52" s="28" t="s">
        <v>628</v>
      </c>
      <c r="D52" s="28">
        <v>6</v>
      </c>
      <c r="E52" s="28"/>
    </row>
    <row r="53" spans="1:5" ht="19.5" customHeight="1">
      <c r="A53" s="228"/>
      <c r="B53" s="21" t="s">
        <v>275</v>
      </c>
      <c r="C53" s="28"/>
      <c r="D53" s="65"/>
      <c r="E53" s="28"/>
    </row>
    <row r="54" spans="1:5" ht="19.5" customHeight="1">
      <c r="A54" s="228"/>
      <c r="B54" s="21" t="s">
        <v>272</v>
      </c>
      <c r="C54" s="28" t="s">
        <v>626</v>
      </c>
      <c r="D54" s="28">
        <v>12</v>
      </c>
      <c r="E54" s="28"/>
    </row>
    <row r="55" spans="1:5" ht="19.5" customHeight="1">
      <c r="A55" s="228"/>
      <c r="B55" s="21" t="s">
        <v>279</v>
      </c>
      <c r="C55" s="28" t="s">
        <v>632</v>
      </c>
      <c r="D55" s="28">
        <v>96</v>
      </c>
      <c r="E55" s="28" t="s">
        <v>435</v>
      </c>
    </row>
    <row r="56" spans="1:5" ht="19.5" customHeight="1">
      <c r="A56" s="228" t="s">
        <v>200</v>
      </c>
      <c r="B56" s="59" t="s">
        <v>274</v>
      </c>
      <c r="C56" s="28"/>
      <c r="D56" s="28"/>
      <c r="E56" s="28"/>
    </row>
    <row r="57" spans="1:5" ht="19.5" customHeight="1">
      <c r="A57" s="228"/>
      <c r="B57" s="21" t="s">
        <v>208</v>
      </c>
      <c r="C57" s="28"/>
      <c r="D57" s="28"/>
      <c r="E57" s="28"/>
    </row>
    <row r="58" spans="1:5" ht="19.5" customHeight="1">
      <c r="A58" s="228"/>
      <c r="B58" s="53" t="s">
        <v>479</v>
      </c>
      <c r="C58" s="28" t="s">
        <v>626</v>
      </c>
      <c r="D58" s="28">
        <v>750</v>
      </c>
      <c r="E58" s="28"/>
    </row>
    <row r="59" spans="1:5" ht="19.5" customHeight="1">
      <c r="A59" s="228"/>
      <c r="B59" s="53" t="s">
        <v>480</v>
      </c>
      <c r="C59" s="28" t="s">
        <v>626</v>
      </c>
      <c r="D59" s="28">
        <v>800</v>
      </c>
      <c r="E59" s="28" t="s">
        <v>194</v>
      </c>
    </row>
    <row r="60" spans="1:5" ht="19.5" customHeight="1">
      <c r="A60" s="228"/>
      <c r="B60" s="151" t="s">
        <v>481</v>
      </c>
      <c r="C60" s="28" t="s">
        <v>626</v>
      </c>
      <c r="D60" s="28">
        <v>460</v>
      </c>
      <c r="E60" s="28"/>
    </row>
    <row r="61" spans="1:5" ht="19.5" customHeight="1">
      <c r="A61" s="228"/>
      <c r="B61" s="53" t="s">
        <v>212</v>
      </c>
      <c r="C61" s="28" t="s">
        <v>628</v>
      </c>
      <c r="D61" s="28">
        <v>10</v>
      </c>
      <c r="E61" s="28" t="s">
        <v>195</v>
      </c>
    </row>
    <row r="62" spans="1:5" ht="19.5" customHeight="1">
      <c r="A62" s="228"/>
      <c r="B62" s="21" t="s">
        <v>209</v>
      </c>
      <c r="C62" s="28"/>
      <c r="D62" s="28"/>
      <c r="E62" s="28"/>
    </row>
    <row r="63" spans="1:5" ht="19.5" customHeight="1">
      <c r="A63" s="228"/>
      <c r="B63" s="21" t="s">
        <v>363</v>
      </c>
      <c r="C63" s="28" t="s">
        <v>628</v>
      </c>
      <c r="D63" s="28">
        <v>8</v>
      </c>
      <c r="E63" s="28"/>
    </row>
    <row r="64" spans="1:5" ht="19.5" customHeight="1">
      <c r="A64" s="228"/>
      <c r="B64" s="21" t="s">
        <v>275</v>
      </c>
      <c r="C64" s="35"/>
      <c r="D64" s="25"/>
      <c r="E64" s="35"/>
    </row>
    <row r="65" spans="1:5" ht="19.5" customHeight="1">
      <c r="A65" s="228"/>
      <c r="B65" s="21" t="s">
        <v>418</v>
      </c>
      <c r="C65" s="28" t="s">
        <v>632</v>
      </c>
      <c r="D65" s="28">
        <v>96</v>
      </c>
      <c r="E65" s="28" t="s">
        <v>435</v>
      </c>
    </row>
    <row r="66" spans="1:5" ht="16.5">
      <c r="A66" s="183" t="s">
        <v>170</v>
      </c>
      <c r="B66" s="189" t="s">
        <v>458</v>
      </c>
      <c r="C66" s="8"/>
      <c r="D66" s="8"/>
      <c r="E66" s="8"/>
    </row>
    <row r="67" spans="1:5" ht="19.5" customHeight="1">
      <c r="A67" s="228" t="s">
        <v>35</v>
      </c>
      <c r="B67" s="59" t="s">
        <v>158</v>
      </c>
      <c r="C67" s="58"/>
      <c r="D67" s="58"/>
      <c r="E67" s="58"/>
    </row>
    <row r="68" spans="1:5" ht="19.5" customHeight="1">
      <c r="A68" s="228"/>
      <c r="B68" s="59" t="s">
        <v>280</v>
      </c>
      <c r="C68" s="58"/>
      <c r="D68" s="58"/>
      <c r="E68" s="58"/>
    </row>
    <row r="69" spans="1:5" ht="19.5" customHeight="1">
      <c r="A69" s="228"/>
      <c r="B69" s="53" t="s">
        <v>159</v>
      </c>
      <c r="C69" s="28" t="s">
        <v>8</v>
      </c>
      <c r="D69" s="28">
        <v>5</v>
      </c>
      <c r="E69" s="28"/>
    </row>
    <row r="70" spans="1:5" ht="19.5" customHeight="1">
      <c r="A70" s="228"/>
      <c r="B70" s="53" t="s">
        <v>214</v>
      </c>
      <c r="C70" s="28" t="s">
        <v>8</v>
      </c>
      <c r="D70" s="28">
        <v>6</v>
      </c>
      <c r="E70" s="28"/>
    </row>
    <row r="71" spans="1:5" ht="19.5" customHeight="1">
      <c r="A71" s="228"/>
      <c r="B71" s="53" t="s">
        <v>216</v>
      </c>
      <c r="C71" s="28" t="s">
        <v>8</v>
      </c>
      <c r="D71" s="28">
        <v>20</v>
      </c>
      <c r="E71" s="28" t="s">
        <v>172</v>
      </c>
    </row>
    <row r="72" spans="1:5" ht="19.5" customHeight="1">
      <c r="A72" s="228"/>
      <c r="B72" s="53" t="s">
        <v>556</v>
      </c>
      <c r="C72" s="28" t="s">
        <v>8</v>
      </c>
      <c r="D72" s="28">
        <v>25</v>
      </c>
      <c r="E72" s="28" t="s">
        <v>617</v>
      </c>
    </row>
    <row r="73" spans="1:5" ht="19.5" customHeight="1">
      <c r="A73" s="228"/>
      <c r="B73" s="53" t="s">
        <v>217</v>
      </c>
      <c r="C73" s="28" t="s">
        <v>8</v>
      </c>
      <c r="D73" s="28">
        <v>32</v>
      </c>
      <c r="E73" s="28" t="s">
        <v>174</v>
      </c>
    </row>
    <row r="74" spans="1:5" ht="19.5" customHeight="1">
      <c r="A74" s="228"/>
      <c r="B74" s="59" t="s">
        <v>281</v>
      </c>
      <c r="C74" s="28"/>
      <c r="D74" s="28"/>
      <c r="E74" s="28"/>
    </row>
    <row r="75" spans="1:5" ht="19.5" customHeight="1">
      <c r="A75" s="228"/>
      <c r="B75" s="53" t="s">
        <v>557</v>
      </c>
      <c r="C75" s="28" t="s">
        <v>637</v>
      </c>
      <c r="D75" s="28">
        <v>2</v>
      </c>
      <c r="E75" s="28"/>
    </row>
    <row r="76" spans="1:5" ht="19.5" customHeight="1">
      <c r="A76" s="228"/>
      <c r="B76" s="53" t="s">
        <v>542</v>
      </c>
      <c r="C76" s="28" t="s">
        <v>637</v>
      </c>
      <c r="D76" s="28">
        <v>2.5</v>
      </c>
      <c r="E76" s="28"/>
    </row>
    <row r="77" spans="1:5" ht="19.5" customHeight="1">
      <c r="A77" s="228"/>
      <c r="B77" s="21" t="s">
        <v>77</v>
      </c>
      <c r="C77" s="28"/>
      <c r="D77" s="28"/>
      <c r="E77" s="28"/>
    </row>
    <row r="78" spans="1:5" ht="19.5" customHeight="1">
      <c r="A78" s="228"/>
      <c r="B78" s="53" t="s">
        <v>215</v>
      </c>
      <c r="C78" s="28" t="s">
        <v>8</v>
      </c>
      <c r="D78" s="28">
        <v>16</v>
      </c>
      <c r="E78" s="28" t="s">
        <v>147</v>
      </c>
    </row>
    <row r="79" spans="1:5" ht="19.5" customHeight="1">
      <c r="A79" s="228"/>
      <c r="B79" s="53" t="s">
        <v>218</v>
      </c>
      <c r="C79" s="28" t="s">
        <v>8</v>
      </c>
      <c r="D79" s="28">
        <v>16</v>
      </c>
      <c r="E79" s="28" t="s">
        <v>147</v>
      </c>
    </row>
    <row r="80" spans="1:5" ht="19.5" customHeight="1">
      <c r="A80" s="228"/>
      <c r="B80" s="53" t="s">
        <v>253</v>
      </c>
      <c r="C80" s="28" t="s">
        <v>8</v>
      </c>
      <c r="D80" s="28">
        <v>16</v>
      </c>
      <c r="E80" s="28" t="s">
        <v>176</v>
      </c>
    </row>
    <row r="81" spans="1:5" ht="19.5" customHeight="1">
      <c r="A81" s="228"/>
      <c r="B81" s="21" t="s">
        <v>78</v>
      </c>
      <c r="C81" s="28"/>
      <c r="D81" s="28"/>
      <c r="E81" s="28"/>
    </row>
    <row r="82" spans="1:5" ht="19.5" customHeight="1">
      <c r="A82" s="228"/>
      <c r="B82" s="53" t="s">
        <v>219</v>
      </c>
      <c r="C82" s="28"/>
      <c r="D82" s="28"/>
      <c r="E82" s="28"/>
    </row>
    <row r="83" spans="1:5" ht="19.5" customHeight="1">
      <c r="A83" s="228"/>
      <c r="B83" s="53" t="s">
        <v>220</v>
      </c>
      <c r="C83" s="28" t="s">
        <v>8</v>
      </c>
      <c r="D83" s="28">
        <v>9</v>
      </c>
      <c r="E83" s="28" t="s">
        <v>173</v>
      </c>
    </row>
    <row r="84" spans="1:5" ht="19.5" customHeight="1">
      <c r="A84" s="228"/>
      <c r="B84" s="21" t="s">
        <v>558</v>
      </c>
      <c r="C84" s="28" t="s">
        <v>8</v>
      </c>
      <c r="D84" s="28">
        <v>16</v>
      </c>
      <c r="E84" s="28" t="s">
        <v>175</v>
      </c>
    </row>
    <row r="85" spans="1:5" ht="19.5" customHeight="1">
      <c r="A85" s="228"/>
      <c r="B85" s="53" t="s">
        <v>252</v>
      </c>
      <c r="C85" s="28" t="s">
        <v>8</v>
      </c>
      <c r="D85" s="28">
        <v>4</v>
      </c>
      <c r="E85" s="28" t="s">
        <v>178</v>
      </c>
    </row>
    <row r="86" spans="1:5" ht="19.5" customHeight="1">
      <c r="A86" s="228"/>
      <c r="B86" s="53" t="s">
        <v>221</v>
      </c>
      <c r="C86" s="28" t="s">
        <v>8</v>
      </c>
      <c r="D86" s="28">
        <v>20</v>
      </c>
      <c r="E86" s="28" t="s">
        <v>177</v>
      </c>
    </row>
    <row r="87" spans="1:5" ht="19.5" customHeight="1">
      <c r="A87" s="228"/>
      <c r="B87" s="53" t="s">
        <v>241</v>
      </c>
      <c r="C87" s="28" t="s">
        <v>8</v>
      </c>
      <c r="D87" s="28">
        <v>45</v>
      </c>
      <c r="E87" s="28" t="s">
        <v>167</v>
      </c>
    </row>
    <row r="88" spans="1:5" ht="19.5" customHeight="1">
      <c r="A88" s="228"/>
      <c r="B88" s="53" t="s">
        <v>254</v>
      </c>
      <c r="C88" s="28" t="s">
        <v>8</v>
      </c>
      <c r="D88" s="28">
        <v>16</v>
      </c>
      <c r="E88" s="28" t="s">
        <v>138</v>
      </c>
    </row>
    <row r="89" spans="1:5" ht="19.5" customHeight="1">
      <c r="A89" s="228"/>
      <c r="B89" s="53" t="s">
        <v>222</v>
      </c>
      <c r="C89" s="28" t="s">
        <v>8</v>
      </c>
      <c r="D89" s="28">
        <v>3</v>
      </c>
      <c r="E89" s="28" t="s">
        <v>179</v>
      </c>
    </row>
    <row r="90" spans="1:5" ht="19.5" customHeight="1">
      <c r="A90" s="228"/>
      <c r="B90" s="53" t="s">
        <v>84</v>
      </c>
      <c r="C90" s="28" t="s">
        <v>8</v>
      </c>
      <c r="D90" s="28">
        <v>12</v>
      </c>
      <c r="E90" s="28" t="s">
        <v>181</v>
      </c>
    </row>
    <row r="91" spans="1:5" ht="19.5" customHeight="1">
      <c r="A91" s="228"/>
      <c r="B91" s="53" t="s">
        <v>227</v>
      </c>
      <c r="C91" s="28" t="s">
        <v>8</v>
      </c>
      <c r="D91" s="28">
        <v>1</v>
      </c>
      <c r="E91" s="28"/>
    </row>
    <row r="92" spans="1:5" ht="19.5" customHeight="1">
      <c r="A92" s="228"/>
      <c r="B92" s="53" t="s">
        <v>224</v>
      </c>
      <c r="C92" s="28" t="s">
        <v>8</v>
      </c>
      <c r="D92" s="28">
        <v>10</v>
      </c>
      <c r="E92" s="28" t="s">
        <v>180</v>
      </c>
    </row>
    <row r="93" spans="1:5" ht="19.5" customHeight="1">
      <c r="A93" s="228"/>
      <c r="B93" s="53" t="s">
        <v>240</v>
      </c>
      <c r="C93" s="28" t="s">
        <v>8</v>
      </c>
      <c r="D93" s="28">
        <v>16</v>
      </c>
      <c r="E93" s="28" t="s">
        <v>181</v>
      </c>
    </row>
    <row r="94" spans="1:5" ht="19.5" customHeight="1">
      <c r="A94" s="228"/>
      <c r="B94" s="21" t="s">
        <v>163</v>
      </c>
      <c r="C94" s="28"/>
      <c r="D94" s="28"/>
      <c r="E94" s="28"/>
    </row>
    <row r="95" spans="1:5" s="5" customFormat="1" ht="19.5" customHeight="1">
      <c r="A95" s="228"/>
      <c r="B95" s="53" t="s">
        <v>441</v>
      </c>
      <c r="C95" s="141" t="s">
        <v>629</v>
      </c>
      <c r="D95" s="28">
        <f>2*1600/1000</f>
        <v>3.2</v>
      </c>
      <c r="E95" s="28" t="s">
        <v>439</v>
      </c>
    </row>
    <row r="96" spans="1:5" ht="19.5" customHeight="1">
      <c r="A96" s="228"/>
      <c r="B96" s="53" t="s">
        <v>261</v>
      </c>
      <c r="C96" s="141" t="s">
        <v>629</v>
      </c>
      <c r="D96" s="28">
        <f>0.5*1680/1000</f>
        <v>0.84</v>
      </c>
      <c r="E96" s="28" t="s">
        <v>442</v>
      </c>
    </row>
    <row r="97" spans="1:5" ht="19.5" customHeight="1">
      <c r="A97" s="228"/>
      <c r="B97" s="53" t="s">
        <v>248</v>
      </c>
      <c r="C97" s="141" t="s">
        <v>629</v>
      </c>
      <c r="D97" s="28">
        <v>21.26</v>
      </c>
      <c r="E97" s="28"/>
    </row>
    <row r="98" spans="1:5" ht="19.5" customHeight="1">
      <c r="A98" s="228" t="s">
        <v>36</v>
      </c>
      <c r="B98" s="21" t="s">
        <v>85</v>
      </c>
      <c r="C98" s="28"/>
      <c r="D98" s="28"/>
      <c r="E98" s="28"/>
    </row>
    <row r="99" spans="1:5" ht="19.5" customHeight="1">
      <c r="A99" s="228"/>
      <c r="B99" s="53" t="s">
        <v>255</v>
      </c>
      <c r="C99" s="28" t="s">
        <v>8</v>
      </c>
      <c r="D99" s="28">
        <v>9</v>
      </c>
      <c r="E99" s="28" t="s">
        <v>141</v>
      </c>
    </row>
    <row r="100" spans="1:5" ht="19.5" customHeight="1">
      <c r="A100" s="228"/>
      <c r="B100" s="21" t="s">
        <v>230</v>
      </c>
      <c r="C100" s="28" t="s">
        <v>8</v>
      </c>
      <c r="D100" s="28">
        <v>6</v>
      </c>
      <c r="E100" s="28" t="s">
        <v>141</v>
      </c>
    </row>
    <row r="101" spans="1:5" ht="19.5" customHeight="1">
      <c r="A101" s="228"/>
      <c r="B101" s="53" t="s">
        <v>256</v>
      </c>
      <c r="C101" s="28" t="s">
        <v>8</v>
      </c>
      <c r="D101" s="28">
        <v>40</v>
      </c>
      <c r="E101" s="28" t="s">
        <v>185</v>
      </c>
    </row>
    <row r="102" spans="1:5" ht="19.5" customHeight="1">
      <c r="A102" s="228"/>
      <c r="B102" s="53" t="s">
        <v>257</v>
      </c>
      <c r="C102" s="28" t="s">
        <v>8</v>
      </c>
      <c r="D102" s="28">
        <v>45</v>
      </c>
      <c r="E102" s="28" t="s">
        <v>167</v>
      </c>
    </row>
    <row r="103" spans="1:5" ht="19.5" customHeight="1">
      <c r="A103" s="228"/>
      <c r="B103" s="53" t="s">
        <v>618</v>
      </c>
      <c r="C103" s="28" t="s">
        <v>8</v>
      </c>
      <c r="D103" s="28">
        <v>64</v>
      </c>
      <c r="E103" s="28" t="s">
        <v>186</v>
      </c>
    </row>
    <row r="104" spans="1:5" ht="19.5" customHeight="1">
      <c r="A104" s="228"/>
      <c r="B104" s="53" t="s">
        <v>258</v>
      </c>
      <c r="C104" s="28" t="s">
        <v>8</v>
      </c>
      <c r="D104" s="28">
        <v>48</v>
      </c>
      <c r="E104" s="28" t="s">
        <v>178</v>
      </c>
    </row>
    <row r="105" spans="1:5" ht="19.5" customHeight="1">
      <c r="A105" s="228"/>
      <c r="B105" s="53" t="s">
        <v>226</v>
      </c>
      <c r="C105" s="28" t="s">
        <v>8</v>
      </c>
      <c r="D105" s="28">
        <v>5</v>
      </c>
      <c r="E105" s="28" t="s">
        <v>138</v>
      </c>
    </row>
    <row r="106" spans="1:5" ht="19.5" customHeight="1">
      <c r="A106" s="228"/>
      <c r="B106" s="53" t="s">
        <v>84</v>
      </c>
      <c r="C106" s="28" t="s">
        <v>8</v>
      </c>
      <c r="D106" s="28">
        <v>12</v>
      </c>
      <c r="E106" s="28" t="s">
        <v>141</v>
      </c>
    </row>
    <row r="107" spans="1:5" ht="19.5" customHeight="1">
      <c r="A107" s="228"/>
      <c r="B107" s="53" t="s">
        <v>227</v>
      </c>
      <c r="C107" s="28" t="s">
        <v>8</v>
      </c>
      <c r="D107" s="28">
        <v>1</v>
      </c>
      <c r="E107" s="28" t="s">
        <v>181</v>
      </c>
    </row>
    <row r="108" spans="1:5" ht="19.5" customHeight="1">
      <c r="A108" s="228"/>
      <c r="B108" s="21" t="s">
        <v>260</v>
      </c>
      <c r="C108" s="28"/>
      <c r="D108" s="28"/>
      <c r="E108" s="28"/>
    </row>
    <row r="109" spans="1:5" ht="19.5" customHeight="1">
      <c r="A109" s="228"/>
      <c r="B109" s="21" t="s">
        <v>249</v>
      </c>
      <c r="C109" s="141" t="s">
        <v>629</v>
      </c>
      <c r="D109" s="28">
        <v>0.864</v>
      </c>
      <c r="E109" s="28"/>
    </row>
    <row r="110" spans="1:5" ht="19.5" customHeight="1">
      <c r="A110" s="228" t="s">
        <v>37</v>
      </c>
      <c r="B110" s="21" t="s">
        <v>85</v>
      </c>
      <c r="C110" s="28"/>
      <c r="D110" s="28"/>
      <c r="E110" s="28"/>
    </row>
    <row r="111" spans="1:5" ht="19.5" customHeight="1">
      <c r="A111" s="228"/>
      <c r="B111" s="53" t="s">
        <v>255</v>
      </c>
      <c r="C111" s="28" t="s">
        <v>8</v>
      </c>
      <c r="D111" s="28">
        <v>9</v>
      </c>
      <c r="E111" s="28" t="s">
        <v>193</v>
      </c>
    </row>
    <row r="112" spans="1:5" ht="19.5" customHeight="1">
      <c r="A112" s="228"/>
      <c r="B112" s="21" t="s">
        <v>619</v>
      </c>
      <c r="C112" s="28" t="s">
        <v>8</v>
      </c>
      <c r="D112" s="28">
        <v>16</v>
      </c>
      <c r="E112" s="28"/>
    </row>
    <row r="113" spans="1:5" ht="19.5" customHeight="1">
      <c r="A113" s="228"/>
      <c r="B113" s="21" t="s">
        <v>620</v>
      </c>
      <c r="C113" s="28" t="s">
        <v>8</v>
      </c>
      <c r="D113" s="28">
        <v>6</v>
      </c>
      <c r="E113" s="28" t="s">
        <v>141</v>
      </c>
    </row>
    <row r="114" spans="1:5" ht="19.5" customHeight="1">
      <c r="A114" s="228"/>
      <c r="B114" s="53" t="s">
        <v>256</v>
      </c>
      <c r="C114" s="28" t="s">
        <v>8</v>
      </c>
      <c r="D114" s="28">
        <v>30</v>
      </c>
      <c r="E114" s="28" t="s">
        <v>190</v>
      </c>
    </row>
    <row r="115" spans="1:5" ht="19.5" customHeight="1">
      <c r="A115" s="228"/>
      <c r="B115" s="53" t="s">
        <v>257</v>
      </c>
      <c r="C115" s="28" t="s">
        <v>8</v>
      </c>
      <c r="D115" s="28">
        <v>40</v>
      </c>
      <c r="E115" s="28" t="s">
        <v>191</v>
      </c>
    </row>
    <row r="116" spans="1:5" ht="19.5" customHeight="1">
      <c r="A116" s="228"/>
      <c r="B116" s="53" t="s">
        <v>242</v>
      </c>
      <c r="C116" s="28" t="s">
        <v>8</v>
      </c>
      <c r="D116" s="28">
        <v>18</v>
      </c>
      <c r="E116" s="28" t="s">
        <v>193</v>
      </c>
    </row>
    <row r="117" spans="1:5" ht="19.5" customHeight="1">
      <c r="A117" s="228"/>
      <c r="B117" s="53" t="s">
        <v>226</v>
      </c>
      <c r="C117" s="28" t="s">
        <v>8</v>
      </c>
      <c r="D117" s="28">
        <v>5</v>
      </c>
      <c r="E117" s="28"/>
    </row>
    <row r="118" spans="1:5" ht="19.5" customHeight="1">
      <c r="A118" s="228"/>
      <c r="B118" s="53" t="s">
        <v>84</v>
      </c>
      <c r="C118" s="28" t="s">
        <v>8</v>
      </c>
      <c r="D118" s="28">
        <v>12</v>
      </c>
      <c r="E118" s="28" t="s">
        <v>141</v>
      </c>
    </row>
    <row r="119" spans="1:5" ht="19.5" customHeight="1">
      <c r="A119" s="228"/>
      <c r="B119" s="53" t="s">
        <v>227</v>
      </c>
      <c r="C119" s="28" t="s">
        <v>8</v>
      </c>
      <c r="D119" s="28">
        <v>1</v>
      </c>
      <c r="E119" s="28"/>
    </row>
    <row r="120" spans="1:5" ht="19.5" customHeight="1">
      <c r="A120" s="228"/>
      <c r="B120" s="53" t="s">
        <v>229</v>
      </c>
      <c r="C120" s="28" t="s">
        <v>8</v>
      </c>
      <c r="D120" s="28">
        <v>10</v>
      </c>
      <c r="E120" s="28" t="s">
        <v>621</v>
      </c>
    </row>
    <row r="121" spans="1:5" ht="19.5" customHeight="1">
      <c r="A121" s="228"/>
      <c r="B121" s="21" t="s">
        <v>560</v>
      </c>
      <c r="C121" s="28"/>
      <c r="D121" s="28"/>
      <c r="E121" s="28"/>
    </row>
    <row r="122" spans="1:5" ht="19.5" customHeight="1">
      <c r="A122" s="228"/>
      <c r="B122" s="53" t="s">
        <v>561</v>
      </c>
      <c r="C122" s="28" t="s">
        <v>8</v>
      </c>
      <c r="D122" s="28">
        <v>60</v>
      </c>
      <c r="E122" s="28" t="s">
        <v>196</v>
      </c>
    </row>
    <row r="123" spans="1:5" ht="19.5" customHeight="1">
      <c r="A123" s="228"/>
      <c r="B123" s="53" t="s">
        <v>562</v>
      </c>
      <c r="C123" s="28" t="s">
        <v>8</v>
      </c>
      <c r="D123" s="28">
        <v>3</v>
      </c>
      <c r="E123" s="28"/>
    </row>
    <row r="124" spans="1:5" ht="19.5" customHeight="1">
      <c r="A124" s="228"/>
      <c r="B124" s="21" t="s">
        <v>260</v>
      </c>
      <c r="C124" s="28"/>
      <c r="D124" s="28"/>
      <c r="E124" s="28"/>
    </row>
    <row r="125" spans="1:5" ht="19.5" customHeight="1">
      <c r="A125" s="228"/>
      <c r="B125" s="53" t="s">
        <v>250</v>
      </c>
      <c r="C125" s="141" t="s">
        <v>629</v>
      </c>
      <c r="D125" s="28">
        <v>16.08</v>
      </c>
      <c r="E125" s="28"/>
    </row>
    <row r="126" spans="1:5" ht="19.5" customHeight="1">
      <c r="A126" s="228"/>
      <c r="B126" s="53" t="s">
        <v>251</v>
      </c>
      <c r="C126" s="141" t="s">
        <v>629</v>
      </c>
      <c r="D126" s="28">
        <v>1.319</v>
      </c>
      <c r="E126" s="28"/>
    </row>
    <row r="127" spans="1:5" ht="19.5" customHeight="1">
      <c r="A127" s="228"/>
      <c r="B127" s="53" t="s">
        <v>92</v>
      </c>
      <c r="C127" s="141" t="s">
        <v>629</v>
      </c>
      <c r="D127" s="28">
        <v>2.4</v>
      </c>
      <c r="E127" s="28"/>
    </row>
    <row r="128" spans="1:5" ht="19.5" customHeight="1">
      <c r="A128" s="228" t="s">
        <v>213</v>
      </c>
      <c r="B128" s="21" t="s">
        <v>85</v>
      </c>
      <c r="C128" s="28"/>
      <c r="D128" s="28"/>
      <c r="E128" s="28"/>
    </row>
    <row r="129" spans="1:5" ht="19.5" customHeight="1">
      <c r="A129" s="228"/>
      <c r="B129" s="53" t="s">
        <v>255</v>
      </c>
      <c r="C129" s="28" t="s">
        <v>8</v>
      </c>
      <c r="D129" s="28">
        <v>8</v>
      </c>
      <c r="E129" s="28" t="s">
        <v>178</v>
      </c>
    </row>
    <row r="130" spans="1:5" ht="19.5" customHeight="1">
      <c r="A130" s="228"/>
      <c r="B130" s="21" t="s">
        <v>230</v>
      </c>
      <c r="C130" s="28" t="s">
        <v>8</v>
      </c>
      <c r="D130" s="28">
        <v>6</v>
      </c>
      <c r="E130" s="28" t="s">
        <v>141</v>
      </c>
    </row>
    <row r="131" spans="1:5" ht="19.5" customHeight="1">
      <c r="A131" s="228"/>
      <c r="B131" s="53" t="s">
        <v>240</v>
      </c>
      <c r="C131" s="28" t="s">
        <v>8</v>
      </c>
      <c r="D131" s="28">
        <v>30</v>
      </c>
      <c r="E131" s="28" t="s">
        <v>185</v>
      </c>
    </row>
    <row r="132" spans="1:5" ht="19.5" customHeight="1">
      <c r="A132" s="228"/>
      <c r="B132" s="53" t="s">
        <v>257</v>
      </c>
      <c r="C132" s="28" t="s">
        <v>8</v>
      </c>
      <c r="D132" s="28">
        <v>30</v>
      </c>
      <c r="E132" s="28" t="s">
        <v>149</v>
      </c>
    </row>
    <row r="133" spans="1:5" ht="19.5" customHeight="1">
      <c r="A133" s="228"/>
      <c r="B133" s="53" t="s">
        <v>226</v>
      </c>
      <c r="C133" s="28" t="s">
        <v>8</v>
      </c>
      <c r="D133" s="28">
        <v>5</v>
      </c>
      <c r="E133" s="28"/>
    </row>
    <row r="134" spans="1:5" ht="19.5" customHeight="1">
      <c r="A134" s="228"/>
      <c r="B134" s="53" t="s">
        <v>84</v>
      </c>
      <c r="C134" s="28" t="s">
        <v>8</v>
      </c>
      <c r="D134" s="28">
        <v>12</v>
      </c>
      <c r="E134" s="28" t="s">
        <v>141</v>
      </c>
    </row>
    <row r="135" spans="1:5" ht="19.5" customHeight="1">
      <c r="A135" s="228"/>
      <c r="B135" s="53" t="s">
        <v>227</v>
      </c>
      <c r="C135" s="28" t="s">
        <v>8</v>
      </c>
      <c r="D135" s="28">
        <v>1</v>
      </c>
      <c r="E135" s="28"/>
    </row>
    <row r="136" spans="1:5" ht="19.5" customHeight="1">
      <c r="A136" s="228"/>
      <c r="B136" s="21" t="s">
        <v>560</v>
      </c>
      <c r="C136" s="28"/>
      <c r="D136" s="28"/>
      <c r="E136" s="28"/>
    </row>
    <row r="137" spans="1:5" ht="19.5" customHeight="1">
      <c r="A137" s="228"/>
      <c r="B137" s="53" t="s">
        <v>561</v>
      </c>
      <c r="C137" s="28" t="s">
        <v>8</v>
      </c>
      <c r="D137" s="28">
        <v>185</v>
      </c>
      <c r="E137" s="28" t="s">
        <v>196</v>
      </c>
    </row>
    <row r="138" spans="1:5" ht="19.5" customHeight="1">
      <c r="A138" s="228"/>
      <c r="B138" s="53" t="s">
        <v>562</v>
      </c>
      <c r="C138" s="28" t="s">
        <v>8</v>
      </c>
      <c r="D138" s="28">
        <v>6</v>
      </c>
      <c r="E138" s="28"/>
    </row>
    <row r="139" spans="1:5" ht="19.5" customHeight="1">
      <c r="A139" s="228"/>
      <c r="B139" s="21" t="s">
        <v>132</v>
      </c>
      <c r="C139" s="28"/>
      <c r="D139" s="28"/>
      <c r="E139" s="28"/>
    </row>
    <row r="140" spans="1:5" ht="19.5" customHeight="1">
      <c r="A140" s="228"/>
      <c r="B140" s="53" t="s">
        <v>250</v>
      </c>
      <c r="C140" s="141" t="s">
        <v>629</v>
      </c>
      <c r="D140" s="28">
        <v>2.02</v>
      </c>
      <c r="E140" s="28"/>
    </row>
    <row r="141" spans="1:5" ht="19.5" customHeight="1">
      <c r="A141" s="228"/>
      <c r="B141" s="53" t="s">
        <v>555</v>
      </c>
      <c r="C141" s="141" t="s">
        <v>629</v>
      </c>
      <c r="D141" s="28">
        <f>2.5*3</f>
        <v>7.5</v>
      </c>
      <c r="E141" s="28"/>
    </row>
    <row r="142" spans="1:5" ht="36.75" customHeight="1">
      <c r="A142" s="109" t="s">
        <v>522</v>
      </c>
      <c r="B142" s="258" t="s">
        <v>563</v>
      </c>
      <c r="C142" s="258"/>
      <c r="D142" s="258"/>
      <c r="E142" s="258"/>
    </row>
    <row r="144" spans="1:5" s="6" customFormat="1" ht="17.25">
      <c r="A144" s="187" t="s">
        <v>465</v>
      </c>
      <c r="B144" s="188"/>
      <c r="C144" s="188"/>
      <c r="D144" s="188"/>
      <c r="E144" s="188"/>
    </row>
    <row r="145" spans="1:4" ht="16.5">
      <c r="A145" s="190"/>
      <c r="B145" s="190"/>
      <c r="C145" s="190"/>
      <c r="D145" s="190"/>
    </row>
    <row r="146" spans="1:5" ht="27" customHeight="1">
      <c r="A146" s="8" t="s">
        <v>117</v>
      </c>
      <c r="B146" s="8" t="s">
        <v>63</v>
      </c>
      <c r="C146" s="8" t="s">
        <v>1</v>
      </c>
      <c r="D146" s="8" t="s">
        <v>44</v>
      </c>
      <c r="E146" s="8" t="s">
        <v>2</v>
      </c>
    </row>
    <row r="147" spans="1:5" ht="16.5">
      <c r="A147" s="8" t="s">
        <v>168</v>
      </c>
      <c r="B147" s="61" t="s">
        <v>461</v>
      </c>
      <c r="C147" s="8"/>
      <c r="D147" s="8"/>
      <c r="E147" s="8"/>
    </row>
    <row r="148" spans="1:5" ht="19.5" customHeight="1">
      <c r="A148" s="228" t="s">
        <v>35</v>
      </c>
      <c r="B148" s="21" t="s">
        <v>274</v>
      </c>
      <c r="C148" s="28"/>
      <c r="D148" s="28"/>
      <c r="E148" s="28"/>
    </row>
    <row r="149" spans="1:5" ht="19.5" customHeight="1">
      <c r="A149" s="228"/>
      <c r="B149" s="21" t="s">
        <v>203</v>
      </c>
      <c r="C149" s="28"/>
      <c r="D149" s="28"/>
      <c r="E149" s="28"/>
    </row>
    <row r="150" spans="1:5" ht="19.5" customHeight="1">
      <c r="A150" s="228"/>
      <c r="B150" s="53" t="s">
        <v>415</v>
      </c>
      <c r="C150" s="28" t="s">
        <v>201</v>
      </c>
      <c r="D150" s="62">
        <v>1680</v>
      </c>
      <c r="E150" s="28"/>
    </row>
    <row r="151" spans="1:5" ht="19.5" customHeight="1">
      <c r="A151" s="228"/>
      <c r="B151" s="53" t="s">
        <v>231</v>
      </c>
      <c r="C151" s="28" t="s">
        <v>13</v>
      </c>
      <c r="D151" s="28">
        <v>100</v>
      </c>
      <c r="E151" s="28"/>
    </row>
    <row r="152" spans="1:5" ht="19.5" customHeight="1">
      <c r="A152" s="228"/>
      <c r="B152" s="21" t="s">
        <v>205</v>
      </c>
      <c r="C152" s="28"/>
      <c r="D152" s="28"/>
      <c r="E152" s="28"/>
    </row>
    <row r="153" spans="1:5" ht="19.5" customHeight="1">
      <c r="A153" s="228"/>
      <c r="B153" s="53" t="s">
        <v>362</v>
      </c>
      <c r="C153" s="28" t="s">
        <v>627</v>
      </c>
      <c r="D153" s="28">
        <v>16</v>
      </c>
      <c r="E153" s="28" t="s">
        <v>197</v>
      </c>
    </row>
    <row r="154" spans="1:5" ht="19.5" customHeight="1">
      <c r="A154" s="228"/>
      <c r="B154" s="53" t="s">
        <v>479</v>
      </c>
      <c r="C154" s="28" t="s">
        <v>626</v>
      </c>
      <c r="D154" s="28">
        <v>400</v>
      </c>
      <c r="E154" s="28"/>
    </row>
    <row r="155" spans="1:5" ht="19.5" customHeight="1">
      <c r="A155" s="228"/>
      <c r="B155" s="53" t="s">
        <v>480</v>
      </c>
      <c r="C155" s="28" t="s">
        <v>626</v>
      </c>
      <c r="D155" s="28">
        <v>600</v>
      </c>
      <c r="E155" s="28" t="s">
        <v>198</v>
      </c>
    </row>
    <row r="156" spans="1:5" ht="19.5" customHeight="1">
      <c r="A156" s="228"/>
      <c r="B156" s="151" t="s">
        <v>481</v>
      </c>
      <c r="C156" s="28" t="s">
        <v>626</v>
      </c>
      <c r="D156" s="28">
        <v>700</v>
      </c>
      <c r="E156" s="28"/>
    </row>
    <row r="157" spans="1:5" ht="19.5" customHeight="1">
      <c r="A157" s="228"/>
      <c r="B157" s="53" t="s">
        <v>206</v>
      </c>
      <c r="C157" s="28" t="s">
        <v>626</v>
      </c>
      <c r="D157" s="62">
        <v>800</v>
      </c>
      <c r="E157" s="28" t="s">
        <v>169</v>
      </c>
    </row>
    <row r="158" spans="1:5" ht="19.5" customHeight="1">
      <c r="A158" s="228"/>
      <c r="B158" s="21" t="s">
        <v>207</v>
      </c>
      <c r="C158" s="28"/>
      <c r="D158" s="28"/>
      <c r="E158" s="28"/>
    </row>
    <row r="159" spans="1:5" ht="19.5" customHeight="1">
      <c r="A159" s="228"/>
      <c r="B159" s="53" t="s">
        <v>414</v>
      </c>
      <c r="C159" s="28" t="s">
        <v>628</v>
      </c>
      <c r="D159" s="28">
        <v>5</v>
      </c>
      <c r="E159" s="28"/>
    </row>
    <row r="160" spans="1:5" ht="19.5" customHeight="1">
      <c r="A160" s="228"/>
      <c r="B160" s="53" t="s">
        <v>366</v>
      </c>
      <c r="C160" s="28" t="s">
        <v>628</v>
      </c>
      <c r="D160" s="28">
        <v>2</v>
      </c>
      <c r="E160" s="28"/>
    </row>
    <row r="161" spans="1:5" ht="19.5" customHeight="1">
      <c r="A161" s="228"/>
      <c r="B161" s="21" t="s">
        <v>275</v>
      </c>
      <c r="C161" s="28"/>
      <c r="D161" s="65"/>
      <c r="E161" s="28"/>
    </row>
    <row r="162" spans="1:5" ht="19.5" customHeight="1">
      <c r="A162" s="228"/>
      <c r="B162" s="21" t="s">
        <v>416</v>
      </c>
      <c r="C162" s="28" t="s">
        <v>202</v>
      </c>
      <c r="D162" s="62">
        <v>1600</v>
      </c>
      <c r="E162" s="28"/>
    </row>
    <row r="163" spans="1:5" ht="19.5" customHeight="1">
      <c r="A163" s="228"/>
      <c r="B163" s="21" t="s">
        <v>276</v>
      </c>
      <c r="C163" s="28" t="s">
        <v>12</v>
      </c>
      <c r="D163" s="62">
        <v>1600</v>
      </c>
      <c r="E163" s="28"/>
    </row>
    <row r="164" spans="1:5" ht="19.5" customHeight="1">
      <c r="A164" s="228"/>
      <c r="B164" s="21" t="s">
        <v>277</v>
      </c>
      <c r="C164" s="28" t="s">
        <v>626</v>
      </c>
      <c r="D164" s="28">
        <v>8</v>
      </c>
      <c r="E164" s="28"/>
    </row>
    <row r="165" spans="1:5" ht="19.5" customHeight="1">
      <c r="A165" s="228"/>
      <c r="B165" s="21" t="s">
        <v>564</v>
      </c>
      <c r="C165" s="28" t="s">
        <v>633</v>
      </c>
      <c r="D165" s="28">
        <v>400</v>
      </c>
      <c r="E165" s="28"/>
    </row>
    <row r="166" spans="1:5" ht="19.5" customHeight="1">
      <c r="A166" s="228"/>
      <c r="B166" s="21" t="s">
        <v>278</v>
      </c>
      <c r="C166" s="28" t="s">
        <v>632</v>
      </c>
      <c r="D166" s="28">
        <v>32</v>
      </c>
      <c r="E166" s="28" t="s">
        <v>434</v>
      </c>
    </row>
    <row r="167" spans="1:5" ht="19.5" customHeight="1">
      <c r="A167" s="228" t="s">
        <v>36</v>
      </c>
      <c r="B167" s="21" t="s">
        <v>274</v>
      </c>
      <c r="C167" s="28"/>
      <c r="D167" s="28"/>
      <c r="E167" s="28"/>
    </row>
    <row r="168" spans="1:5" ht="19.5" customHeight="1">
      <c r="A168" s="228"/>
      <c r="B168" s="21" t="s">
        <v>208</v>
      </c>
      <c r="C168" s="28"/>
      <c r="D168" s="28"/>
      <c r="E168" s="28"/>
    </row>
    <row r="169" spans="1:5" ht="19.5" customHeight="1">
      <c r="A169" s="228"/>
      <c r="B169" s="53" t="s">
        <v>479</v>
      </c>
      <c r="C169" s="28" t="s">
        <v>626</v>
      </c>
      <c r="D169" s="28">
        <v>450</v>
      </c>
      <c r="E169" s="28"/>
    </row>
    <row r="170" spans="1:5" ht="19.5" customHeight="1">
      <c r="A170" s="228"/>
      <c r="B170" s="53" t="s">
        <v>480</v>
      </c>
      <c r="C170" s="28" t="s">
        <v>626</v>
      </c>
      <c r="D170" s="28">
        <v>600</v>
      </c>
      <c r="E170" s="28"/>
    </row>
    <row r="171" spans="1:5" ht="19.5" customHeight="1">
      <c r="A171" s="228"/>
      <c r="B171" s="151" t="s">
        <v>481</v>
      </c>
      <c r="C171" s="28" t="s">
        <v>626</v>
      </c>
      <c r="D171" s="28">
        <v>700</v>
      </c>
      <c r="E171" s="28"/>
    </row>
    <row r="172" spans="1:5" ht="19.5" customHeight="1">
      <c r="A172" s="228"/>
      <c r="B172" s="53" t="s">
        <v>210</v>
      </c>
      <c r="C172" s="28" t="s">
        <v>628</v>
      </c>
      <c r="D172" s="28">
        <v>4</v>
      </c>
      <c r="E172" s="28" t="s">
        <v>183</v>
      </c>
    </row>
    <row r="173" spans="1:5" ht="19.5" customHeight="1">
      <c r="A173" s="228"/>
      <c r="B173" s="21" t="s">
        <v>209</v>
      </c>
      <c r="C173" s="28"/>
      <c r="D173" s="28"/>
      <c r="E173" s="28"/>
    </row>
    <row r="174" spans="1:5" ht="19.5" customHeight="1">
      <c r="A174" s="228"/>
      <c r="B174" s="21" t="s">
        <v>26</v>
      </c>
      <c r="C174" s="28" t="s">
        <v>628</v>
      </c>
      <c r="D174" s="28">
        <v>4</v>
      </c>
      <c r="E174" s="28"/>
    </row>
    <row r="175" spans="1:5" ht="19.5" customHeight="1">
      <c r="A175" s="228"/>
      <c r="B175" s="21" t="s">
        <v>275</v>
      </c>
      <c r="C175" s="28"/>
      <c r="D175" s="65"/>
      <c r="E175" s="28"/>
    </row>
    <row r="176" spans="1:5" ht="19.5" customHeight="1">
      <c r="A176" s="228"/>
      <c r="B176" s="21" t="s">
        <v>272</v>
      </c>
      <c r="C176" s="28" t="s">
        <v>626</v>
      </c>
      <c r="D176" s="28">
        <v>10</v>
      </c>
      <c r="E176" s="28"/>
    </row>
    <row r="177" spans="1:5" ht="19.5" customHeight="1">
      <c r="A177" s="228"/>
      <c r="B177" s="21" t="s">
        <v>417</v>
      </c>
      <c r="C177" s="28" t="s">
        <v>632</v>
      </c>
      <c r="D177" s="28">
        <v>128</v>
      </c>
      <c r="E177" s="28" t="s">
        <v>435</v>
      </c>
    </row>
    <row r="178" spans="1:5" ht="19.5" customHeight="1">
      <c r="A178" s="228" t="s">
        <v>37</v>
      </c>
      <c r="B178" s="21" t="s">
        <v>274</v>
      </c>
      <c r="C178" s="28"/>
      <c r="D178" s="28"/>
      <c r="E178" s="28"/>
    </row>
    <row r="179" spans="1:5" ht="19.5" customHeight="1">
      <c r="A179" s="228"/>
      <c r="B179" s="21" t="s">
        <v>208</v>
      </c>
      <c r="C179" s="28"/>
      <c r="D179" s="28"/>
      <c r="E179" s="28"/>
    </row>
    <row r="180" spans="1:5" ht="19.5" customHeight="1">
      <c r="A180" s="228"/>
      <c r="B180" s="53" t="s">
        <v>211</v>
      </c>
      <c r="C180" s="28" t="s">
        <v>627</v>
      </c>
      <c r="D180" s="28">
        <v>16</v>
      </c>
      <c r="E180" s="28" t="s">
        <v>187</v>
      </c>
    </row>
    <row r="181" spans="1:5" ht="19.5" customHeight="1">
      <c r="A181" s="228"/>
      <c r="B181" s="53" t="s">
        <v>479</v>
      </c>
      <c r="C181" s="28" t="s">
        <v>626</v>
      </c>
      <c r="D181" s="28">
        <v>480</v>
      </c>
      <c r="E181" s="28"/>
    </row>
    <row r="182" spans="1:5" ht="19.5" customHeight="1">
      <c r="A182" s="228"/>
      <c r="B182" s="53" t="s">
        <v>480</v>
      </c>
      <c r="C182" s="28" t="s">
        <v>626</v>
      </c>
      <c r="D182" s="28">
        <v>640</v>
      </c>
      <c r="E182" s="28" t="s">
        <v>188</v>
      </c>
    </row>
    <row r="183" spans="1:5" ht="19.5" customHeight="1">
      <c r="A183" s="228"/>
      <c r="B183" s="151" t="s">
        <v>481</v>
      </c>
      <c r="C183" s="28" t="s">
        <v>626</v>
      </c>
      <c r="D183" s="28">
        <v>280</v>
      </c>
      <c r="E183" s="28"/>
    </row>
    <row r="184" spans="1:5" ht="19.5" customHeight="1">
      <c r="A184" s="228"/>
      <c r="B184" s="53" t="s">
        <v>212</v>
      </c>
      <c r="C184" s="28" t="s">
        <v>628</v>
      </c>
      <c r="D184" s="28">
        <v>9</v>
      </c>
      <c r="E184" s="28" t="s">
        <v>199</v>
      </c>
    </row>
    <row r="185" spans="1:5" ht="19.5" customHeight="1">
      <c r="A185" s="228"/>
      <c r="B185" s="21" t="s">
        <v>209</v>
      </c>
      <c r="C185" s="28"/>
      <c r="D185" s="28"/>
      <c r="E185" s="28"/>
    </row>
    <row r="186" spans="1:5" ht="19.5" customHeight="1">
      <c r="A186" s="228"/>
      <c r="B186" s="21" t="s">
        <v>26</v>
      </c>
      <c r="C186" s="28" t="s">
        <v>628</v>
      </c>
      <c r="D186" s="28">
        <v>6</v>
      </c>
      <c r="E186" s="28"/>
    </row>
    <row r="187" spans="1:5" ht="19.5" customHeight="1">
      <c r="A187" s="228"/>
      <c r="B187" s="21" t="s">
        <v>275</v>
      </c>
      <c r="C187" s="28"/>
      <c r="D187" s="65"/>
      <c r="E187" s="28"/>
    </row>
    <row r="188" spans="1:5" ht="19.5" customHeight="1">
      <c r="A188" s="228"/>
      <c r="B188" s="21" t="s">
        <v>272</v>
      </c>
      <c r="C188" s="28" t="s">
        <v>626</v>
      </c>
      <c r="D188" s="28">
        <v>12</v>
      </c>
      <c r="E188" s="28"/>
    </row>
    <row r="189" spans="1:5" ht="19.5" customHeight="1">
      <c r="A189" s="228"/>
      <c r="B189" s="21" t="s">
        <v>279</v>
      </c>
      <c r="C189" s="28" t="s">
        <v>632</v>
      </c>
      <c r="D189" s="28">
        <v>96</v>
      </c>
      <c r="E189" s="28" t="s">
        <v>435</v>
      </c>
    </row>
    <row r="190" spans="1:5" ht="19.5" customHeight="1">
      <c r="A190" s="228" t="s">
        <v>213</v>
      </c>
      <c r="B190" s="21" t="s">
        <v>274</v>
      </c>
      <c r="C190" s="28"/>
      <c r="D190" s="28"/>
      <c r="E190" s="28"/>
    </row>
    <row r="191" spans="1:5" ht="19.5" customHeight="1">
      <c r="A191" s="228"/>
      <c r="B191" s="21" t="s">
        <v>208</v>
      </c>
      <c r="C191" s="28"/>
      <c r="D191" s="28"/>
      <c r="E191" s="28"/>
    </row>
    <row r="192" spans="1:5" ht="19.5" customHeight="1">
      <c r="A192" s="228"/>
      <c r="B192" s="53" t="s">
        <v>479</v>
      </c>
      <c r="C192" s="28" t="s">
        <v>626</v>
      </c>
      <c r="D192" s="28">
        <v>750</v>
      </c>
      <c r="E192" s="28"/>
    </row>
    <row r="193" spans="1:5" ht="19.5" customHeight="1">
      <c r="A193" s="228"/>
      <c r="B193" s="53" t="s">
        <v>480</v>
      </c>
      <c r="C193" s="28" t="s">
        <v>626</v>
      </c>
      <c r="D193" s="28">
        <v>800</v>
      </c>
      <c r="E193" s="28" t="s">
        <v>194</v>
      </c>
    </row>
    <row r="194" spans="1:5" ht="19.5" customHeight="1">
      <c r="A194" s="228"/>
      <c r="B194" s="151" t="s">
        <v>481</v>
      </c>
      <c r="C194" s="28" t="s">
        <v>626</v>
      </c>
      <c r="D194" s="28">
        <v>460</v>
      </c>
      <c r="E194" s="28"/>
    </row>
    <row r="195" spans="1:5" ht="19.5" customHeight="1">
      <c r="A195" s="228"/>
      <c r="B195" s="53" t="s">
        <v>212</v>
      </c>
      <c r="C195" s="28" t="s">
        <v>628</v>
      </c>
      <c r="D195" s="28">
        <v>10</v>
      </c>
      <c r="E195" s="28" t="s">
        <v>195</v>
      </c>
    </row>
    <row r="196" spans="1:5" ht="19.5" customHeight="1">
      <c r="A196" s="228"/>
      <c r="B196" s="21" t="s">
        <v>209</v>
      </c>
      <c r="C196" s="28"/>
      <c r="D196" s="28"/>
      <c r="E196" s="28"/>
    </row>
    <row r="197" spans="1:5" ht="19.5" customHeight="1">
      <c r="A197" s="228"/>
      <c r="B197" s="21" t="s">
        <v>26</v>
      </c>
      <c r="C197" s="28" t="s">
        <v>628</v>
      </c>
      <c r="D197" s="28">
        <v>8</v>
      </c>
      <c r="E197" s="28"/>
    </row>
    <row r="198" spans="1:5" ht="19.5" customHeight="1">
      <c r="A198" s="228"/>
      <c r="B198" s="21" t="s">
        <v>275</v>
      </c>
      <c r="C198" s="28"/>
      <c r="D198" s="65"/>
      <c r="E198" s="28"/>
    </row>
    <row r="199" spans="1:5" ht="19.5" customHeight="1">
      <c r="A199" s="228"/>
      <c r="B199" s="21" t="s">
        <v>418</v>
      </c>
      <c r="C199" s="28" t="s">
        <v>632</v>
      </c>
      <c r="D199" s="28">
        <v>96</v>
      </c>
      <c r="E199" s="28" t="s">
        <v>435</v>
      </c>
    </row>
    <row r="200" spans="1:5" ht="16.5">
      <c r="A200" s="183" t="s">
        <v>170</v>
      </c>
      <c r="B200" s="189" t="s">
        <v>458</v>
      </c>
      <c r="C200" s="8"/>
      <c r="D200" s="8"/>
      <c r="E200" s="8"/>
    </row>
    <row r="201" spans="1:5" ht="19.5" customHeight="1">
      <c r="A201" s="228" t="s">
        <v>35</v>
      </c>
      <c r="B201" s="59" t="s">
        <v>158</v>
      </c>
      <c r="C201" s="58"/>
      <c r="D201" s="58"/>
      <c r="E201" s="58"/>
    </row>
    <row r="202" spans="1:5" ht="19.5" customHeight="1">
      <c r="A202" s="228"/>
      <c r="B202" s="59" t="s">
        <v>280</v>
      </c>
      <c r="C202" s="58"/>
      <c r="D202" s="58"/>
      <c r="E202" s="58"/>
    </row>
    <row r="203" spans="1:5" ht="19.5" customHeight="1">
      <c r="A203" s="228"/>
      <c r="B203" s="53" t="s">
        <v>159</v>
      </c>
      <c r="C203" s="28" t="s">
        <v>8</v>
      </c>
      <c r="D203" s="28">
        <v>20</v>
      </c>
      <c r="E203" s="28"/>
    </row>
    <row r="204" spans="1:5" ht="19.5" customHeight="1">
      <c r="A204" s="228"/>
      <c r="B204" s="53" t="s">
        <v>214</v>
      </c>
      <c r="C204" s="28" t="s">
        <v>8</v>
      </c>
      <c r="D204" s="28">
        <v>6</v>
      </c>
      <c r="E204" s="28"/>
    </row>
    <row r="205" spans="1:5" ht="19.5" customHeight="1">
      <c r="A205" s="228"/>
      <c r="B205" s="53" t="s">
        <v>233</v>
      </c>
      <c r="C205" s="28" t="s">
        <v>8</v>
      </c>
      <c r="D205" s="28">
        <v>53</v>
      </c>
      <c r="E205" s="28" t="s">
        <v>137</v>
      </c>
    </row>
    <row r="206" spans="1:5" ht="19.5" customHeight="1">
      <c r="A206" s="228"/>
      <c r="B206" s="53" t="s">
        <v>234</v>
      </c>
      <c r="C206" s="28" t="s">
        <v>8</v>
      </c>
      <c r="D206" s="28">
        <v>1</v>
      </c>
      <c r="E206" s="28" t="s">
        <v>180</v>
      </c>
    </row>
    <row r="207" spans="1:5" ht="19.5" customHeight="1">
      <c r="A207" s="228"/>
      <c r="B207" s="53" t="s">
        <v>217</v>
      </c>
      <c r="C207" s="28" t="s">
        <v>8</v>
      </c>
      <c r="D207" s="28">
        <v>32</v>
      </c>
      <c r="E207" s="28" t="s">
        <v>174</v>
      </c>
    </row>
    <row r="208" spans="1:5" ht="19.5" customHeight="1">
      <c r="A208" s="228"/>
      <c r="B208" s="59" t="s">
        <v>281</v>
      </c>
      <c r="C208" s="28"/>
      <c r="D208" s="28"/>
      <c r="E208" s="28"/>
    </row>
    <row r="209" spans="1:5" ht="19.5" customHeight="1">
      <c r="A209" s="228"/>
      <c r="B209" s="53" t="s">
        <v>557</v>
      </c>
      <c r="C209" s="28" t="s">
        <v>23</v>
      </c>
      <c r="D209" s="28">
        <v>2</v>
      </c>
      <c r="E209" s="28"/>
    </row>
    <row r="210" spans="1:5" ht="19.5" customHeight="1">
      <c r="A210" s="228"/>
      <c r="B210" s="53" t="s">
        <v>566</v>
      </c>
      <c r="C210" s="28" t="s">
        <v>23</v>
      </c>
      <c r="D210" s="28">
        <v>2.5</v>
      </c>
      <c r="E210" s="28"/>
    </row>
    <row r="211" spans="1:5" ht="19.5" customHeight="1">
      <c r="A211" s="228"/>
      <c r="B211" s="53" t="s">
        <v>565</v>
      </c>
      <c r="C211" s="28" t="s">
        <v>23</v>
      </c>
      <c r="D211" s="28">
        <v>2.5</v>
      </c>
      <c r="E211" s="28"/>
    </row>
    <row r="212" spans="1:5" ht="19.5" customHeight="1">
      <c r="A212" s="228"/>
      <c r="B212" s="21" t="s">
        <v>77</v>
      </c>
      <c r="C212" s="28"/>
      <c r="D212" s="28"/>
      <c r="E212" s="28"/>
    </row>
    <row r="213" spans="1:5" ht="19.5" customHeight="1">
      <c r="A213" s="228"/>
      <c r="B213" s="53" t="s">
        <v>235</v>
      </c>
      <c r="C213" s="28" t="s">
        <v>8</v>
      </c>
      <c r="D213" s="28">
        <v>1</v>
      </c>
      <c r="E213" s="28"/>
    </row>
    <row r="214" spans="1:5" ht="19.5" customHeight="1">
      <c r="A214" s="228"/>
      <c r="B214" s="53" t="s">
        <v>253</v>
      </c>
      <c r="C214" s="28" t="s">
        <v>8</v>
      </c>
      <c r="D214" s="28">
        <v>16</v>
      </c>
      <c r="E214" s="28" t="s">
        <v>176</v>
      </c>
    </row>
    <row r="215" spans="1:5" ht="19.5" customHeight="1">
      <c r="A215" s="228"/>
      <c r="B215" s="53" t="s">
        <v>236</v>
      </c>
      <c r="C215" s="28" t="s">
        <v>8</v>
      </c>
      <c r="D215" s="28">
        <v>2</v>
      </c>
      <c r="E215" s="28" t="s">
        <v>179</v>
      </c>
    </row>
    <row r="216" spans="1:5" ht="19.5" customHeight="1">
      <c r="A216" s="228"/>
      <c r="B216" s="21" t="s">
        <v>78</v>
      </c>
      <c r="C216" s="66"/>
      <c r="D216" s="28"/>
      <c r="E216" s="66"/>
    </row>
    <row r="217" spans="1:5" ht="19.5" customHeight="1">
      <c r="A217" s="228"/>
      <c r="B217" s="53" t="s">
        <v>237</v>
      </c>
      <c r="C217" s="28" t="s">
        <v>8</v>
      </c>
      <c r="D217" s="28">
        <v>16</v>
      </c>
      <c r="E217" s="28" t="s">
        <v>175</v>
      </c>
    </row>
    <row r="218" spans="1:5" ht="19.5" customHeight="1">
      <c r="A218" s="228"/>
      <c r="B218" s="21" t="s">
        <v>492</v>
      </c>
      <c r="C218" s="28" t="s">
        <v>8</v>
      </c>
      <c r="D218" s="28">
        <v>4</v>
      </c>
      <c r="E218" s="28" t="s">
        <v>178</v>
      </c>
    </row>
    <row r="219" spans="1:5" ht="19.5" customHeight="1">
      <c r="A219" s="228"/>
      <c r="B219" s="53" t="s">
        <v>239</v>
      </c>
      <c r="C219" s="28" t="s">
        <v>8</v>
      </c>
      <c r="D219" s="28">
        <v>20</v>
      </c>
      <c r="E219" s="28" t="s">
        <v>177</v>
      </c>
    </row>
    <row r="220" spans="1:5" ht="19.5" customHeight="1">
      <c r="A220" s="228"/>
      <c r="B220" s="53" t="s">
        <v>257</v>
      </c>
      <c r="C220" s="28" t="s">
        <v>8</v>
      </c>
      <c r="D220" s="28">
        <v>45</v>
      </c>
      <c r="E220" s="28" t="s">
        <v>167</v>
      </c>
    </row>
    <row r="221" spans="1:5" ht="19.5" customHeight="1">
      <c r="A221" s="228"/>
      <c r="B221" s="53" t="s">
        <v>242</v>
      </c>
      <c r="C221" s="28" t="s">
        <v>8</v>
      </c>
      <c r="D221" s="28">
        <v>16</v>
      </c>
      <c r="E221" s="28" t="s">
        <v>138</v>
      </c>
    </row>
    <row r="222" spans="1:5" ht="19.5" customHeight="1">
      <c r="A222" s="228"/>
      <c r="B222" s="53" t="s">
        <v>243</v>
      </c>
      <c r="C222" s="28" t="s">
        <v>8</v>
      </c>
      <c r="D222" s="28">
        <v>6</v>
      </c>
      <c r="E222" s="28" t="s">
        <v>141</v>
      </c>
    </row>
    <row r="223" spans="1:5" ht="19.5" customHeight="1">
      <c r="A223" s="228"/>
      <c r="B223" s="53" t="s">
        <v>223</v>
      </c>
      <c r="C223" s="28" t="s">
        <v>8</v>
      </c>
      <c r="D223" s="28">
        <v>4</v>
      </c>
      <c r="E223" s="28"/>
    </row>
    <row r="224" spans="1:5" ht="19.5" customHeight="1">
      <c r="A224" s="228"/>
      <c r="B224" s="53" t="s">
        <v>224</v>
      </c>
      <c r="C224" s="28" t="s">
        <v>8</v>
      </c>
      <c r="D224" s="28">
        <v>10</v>
      </c>
      <c r="E224" s="28" t="s">
        <v>180</v>
      </c>
    </row>
    <row r="225" spans="1:5" ht="19.5" customHeight="1">
      <c r="A225" s="228"/>
      <c r="B225" s="53" t="s">
        <v>256</v>
      </c>
      <c r="C225" s="28" t="s">
        <v>8</v>
      </c>
      <c r="D225" s="28">
        <v>21</v>
      </c>
      <c r="E225" s="28" t="s">
        <v>622</v>
      </c>
    </row>
    <row r="226" spans="1:5" ht="19.5" customHeight="1">
      <c r="A226" s="228"/>
      <c r="B226" s="21" t="s">
        <v>79</v>
      </c>
      <c r="C226" s="28"/>
      <c r="D226" s="28"/>
      <c r="E226" s="28"/>
    </row>
    <row r="227" spans="1:5" ht="19.5" customHeight="1">
      <c r="A227" s="228"/>
      <c r="B227" s="53" t="s">
        <v>283</v>
      </c>
      <c r="C227" s="141" t="s">
        <v>629</v>
      </c>
      <c r="D227" s="28">
        <f>50*1680/1000</f>
        <v>84</v>
      </c>
      <c r="E227" s="28"/>
    </row>
    <row r="228" spans="1:5" ht="19.5" customHeight="1">
      <c r="A228" s="228"/>
      <c r="B228" s="53" t="s">
        <v>443</v>
      </c>
      <c r="C228" s="141" t="s">
        <v>629</v>
      </c>
      <c r="D228" s="28">
        <f>(1680*0.5+200*2)/1000</f>
        <v>1.24</v>
      </c>
      <c r="E228" s="28"/>
    </row>
    <row r="229" spans="1:5" ht="19.5" customHeight="1">
      <c r="A229" s="228"/>
      <c r="B229" s="53" t="s">
        <v>284</v>
      </c>
      <c r="C229" s="141" t="s">
        <v>629</v>
      </c>
      <c r="D229" s="28">
        <f>16+3.2</f>
        <v>19.2</v>
      </c>
      <c r="E229" s="28"/>
    </row>
    <row r="230" spans="1:5" ht="19.5" customHeight="1">
      <c r="A230" s="228" t="s">
        <v>36</v>
      </c>
      <c r="B230" s="21" t="s">
        <v>85</v>
      </c>
      <c r="C230" s="28"/>
      <c r="D230" s="28"/>
      <c r="E230" s="28"/>
    </row>
    <row r="231" spans="1:5" ht="19.5" customHeight="1">
      <c r="A231" s="228"/>
      <c r="B231" s="53" t="s">
        <v>240</v>
      </c>
      <c r="C231" s="28" t="s">
        <v>8</v>
      </c>
      <c r="D231" s="28">
        <v>30</v>
      </c>
      <c r="E231" s="28" t="s">
        <v>185</v>
      </c>
    </row>
    <row r="232" spans="1:5" ht="19.5" customHeight="1">
      <c r="A232" s="228"/>
      <c r="B232" s="53" t="s">
        <v>241</v>
      </c>
      <c r="C232" s="28" t="s">
        <v>8</v>
      </c>
      <c r="D232" s="28">
        <v>50</v>
      </c>
      <c r="E232" s="28" t="s">
        <v>571</v>
      </c>
    </row>
    <row r="233" spans="1:5" ht="19.5" customHeight="1">
      <c r="A233" s="228"/>
      <c r="B233" s="53" t="s">
        <v>247</v>
      </c>
      <c r="C233" s="28" t="s">
        <v>8</v>
      </c>
      <c r="D233" s="28">
        <v>8</v>
      </c>
      <c r="E233" s="28" t="s">
        <v>178</v>
      </c>
    </row>
    <row r="234" spans="1:5" ht="19.5" customHeight="1">
      <c r="A234" s="228"/>
      <c r="B234" s="21" t="s">
        <v>245</v>
      </c>
      <c r="C234" s="28" t="s">
        <v>8</v>
      </c>
      <c r="D234" s="28">
        <v>6</v>
      </c>
      <c r="E234" s="28" t="s">
        <v>141</v>
      </c>
    </row>
    <row r="235" spans="1:5" ht="19.5" customHeight="1">
      <c r="A235" s="228"/>
      <c r="B235" s="53" t="s">
        <v>225</v>
      </c>
      <c r="C235" s="28" t="s">
        <v>8</v>
      </c>
      <c r="D235" s="28">
        <v>34</v>
      </c>
      <c r="E235" s="28"/>
    </row>
    <row r="236" spans="1:5" ht="19.5" customHeight="1">
      <c r="A236" s="228"/>
      <c r="B236" s="53" t="s">
        <v>242</v>
      </c>
      <c r="C236" s="28" t="s">
        <v>8</v>
      </c>
      <c r="D236" s="28">
        <v>40</v>
      </c>
      <c r="E236" s="28"/>
    </row>
    <row r="237" spans="1:5" ht="19.5" customHeight="1">
      <c r="A237" s="228"/>
      <c r="B237" s="53" t="s">
        <v>243</v>
      </c>
      <c r="C237" s="28" t="s">
        <v>8</v>
      </c>
      <c r="D237" s="28">
        <v>9</v>
      </c>
      <c r="E237" s="28" t="s">
        <v>141</v>
      </c>
    </row>
    <row r="238" spans="1:5" ht="19.5" customHeight="1">
      <c r="A238" s="228"/>
      <c r="B238" s="53" t="s">
        <v>227</v>
      </c>
      <c r="C238" s="28" t="s">
        <v>8</v>
      </c>
      <c r="D238" s="28">
        <v>4</v>
      </c>
      <c r="E238" s="28" t="s">
        <v>181</v>
      </c>
    </row>
    <row r="239" spans="1:5" ht="19.5" customHeight="1">
      <c r="A239" s="228"/>
      <c r="B239" s="21" t="s">
        <v>260</v>
      </c>
      <c r="C239" s="28"/>
      <c r="D239" s="28"/>
      <c r="E239" s="28"/>
    </row>
    <row r="240" spans="1:5" ht="19.5" customHeight="1">
      <c r="A240" s="228"/>
      <c r="B240" s="53" t="s">
        <v>250</v>
      </c>
      <c r="C240" s="141" t="s">
        <v>629</v>
      </c>
      <c r="D240" s="28">
        <v>1.754</v>
      </c>
      <c r="E240" s="28"/>
    </row>
    <row r="241" spans="1:5" ht="19.5" customHeight="1">
      <c r="A241" s="228" t="s">
        <v>37</v>
      </c>
      <c r="B241" s="21" t="s">
        <v>85</v>
      </c>
      <c r="C241" s="28"/>
      <c r="D241" s="28"/>
      <c r="E241" s="28"/>
    </row>
    <row r="242" spans="1:5" ht="19.5" customHeight="1">
      <c r="A242" s="228"/>
      <c r="B242" s="53" t="s">
        <v>256</v>
      </c>
      <c r="C242" s="28" t="s">
        <v>8</v>
      </c>
      <c r="D242" s="28">
        <v>30</v>
      </c>
      <c r="E242" s="28" t="s">
        <v>190</v>
      </c>
    </row>
    <row r="243" spans="1:5" ht="19.5" customHeight="1">
      <c r="A243" s="228"/>
      <c r="B243" s="53" t="s">
        <v>257</v>
      </c>
      <c r="C243" s="28" t="s">
        <v>8</v>
      </c>
      <c r="D243" s="28">
        <v>40</v>
      </c>
      <c r="E243" s="28" t="s">
        <v>191</v>
      </c>
    </row>
    <row r="244" spans="1:5" ht="19.5" customHeight="1">
      <c r="A244" s="228"/>
      <c r="B244" s="53" t="s">
        <v>244</v>
      </c>
      <c r="C244" s="28" t="s">
        <v>8</v>
      </c>
      <c r="D244" s="28">
        <v>8</v>
      </c>
      <c r="E244" s="28" t="s">
        <v>192</v>
      </c>
    </row>
    <row r="245" spans="1:5" ht="19.5" customHeight="1">
      <c r="A245" s="228"/>
      <c r="B245" s="21" t="s">
        <v>228</v>
      </c>
      <c r="C245" s="28" t="s">
        <v>8</v>
      </c>
      <c r="D245" s="28">
        <v>16</v>
      </c>
      <c r="E245" s="28"/>
    </row>
    <row r="246" spans="1:5" ht="19.5" customHeight="1">
      <c r="A246" s="228"/>
      <c r="B246" s="21" t="s">
        <v>245</v>
      </c>
      <c r="C246" s="28" t="s">
        <v>8</v>
      </c>
      <c r="D246" s="28">
        <v>9</v>
      </c>
      <c r="E246" s="28" t="s">
        <v>193</v>
      </c>
    </row>
    <row r="247" spans="1:5" ht="19.5" customHeight="1">
      <c r="A247" s="228"/>
      <c r="B247" s="53" t="s">
        <v>254</v>
      </c>
      <c r="C247" s="28" t="s">
        <v>8</v>
      </c>
      <c r="D247" s="28">
        <v>28</v>
      </c>
      <c r="E247" s="28" t="s">
        <v>193</v>
      </c>
    </row>
    <row r="248" spans="1:5" ht="19.5" customHeight="1">
      <c r="A248" s="228"/>
      <c r="B248" s="53" t="s">
        <v>246</v>
      </c>
      <c r="C248" s="28" t="s">
        <v>8</v>
      </c>
      <c r="D248" s="28">
        <v>5</v>
      </c>
      <c r="E248" s="28"/>
    </row>
    <row r="249" spans="1:5" ht="19.5" customHeight="1">
      <c r="A249" s="228"/>
      <c r="B249" s="53" t="s">
        <v>282</v>
      </c>
      <c r="C249" s="28" t="s">
        <v>8</v>
      </c>
      <c r="D249" s="28">
        <v>9</v>
      </c>
      <c r="E249" s="28" t="s">
        <v>193</v>
      </c>
    </row>
    <row r="250" spans="1:5" ht="19.5" customHeight="1">
      <c r="A250" s="228"/>
      <c r="B250" s="53" t="s">
        <v>227</v>
      </c>
      <c r="C250" s="28" t="s">
        <v>8</v>
      </c>
      <c r="D250" s="28">
        <v>4</v>
      </c>
      <c r="E250" s="28"/>
    </row>
    <row r="251" spans="1:5" ht="19.5" customHeight="1">
      <c r="A251" s="228"/>
      <c r="B251" s="21" t="s">
        <v>260</v>
      </c>
      <c r="C251" s="28"/>
      <c r="D251" s="28"/>
      <c r="E251" s="28"/>
    </row>
    <row r="252" spans="1:5" ht="19.5" customHeight="1">
      <c r="A252" s="228"/>
      <c r="B252" s="53" t="s">
        <v>250</v>
      </c>
      <c r="C252" s="141" t="s">
        <v>629</v>
      </c>
      <c r="D252" s="28">
        <v>1.409</v>
      </c>
      <c r="E252" s="28"/>
    </row>
    <row r="253" spans="1:5" ht="19.5" customHeight="1">
      <c r="A253" s="228"/>
      <c r="B253" s="53" t="s">
        <v>251</v>
      </c>
      <c r="C253" s="141" t="s">
        <v>629</v>
      </c>
      <c r="D253" s="28">
        <v>16</v>
      </c>
      <c r="E253" s="28"/>
    </row>
    <row r="254" spans="1:5" ht="19.5" customHeight="1">
      <c r="A254" s="228" t="s">
        <v>213</v>
      </c>
      <c r="B254" s="21" t="s">
        <v>85</v>
      </c>
      <c r="C254" s="28"/>
      <c r="D254" s="28"/>
      <c r="E254" s="28"/>
    </row>
    <row r="255" spans="1:5" ht="19.5" customHeight="1">
      <c r="A255" s="228"/>
      <c r="B255" s="53" t="s">
        <v>240</v>
      </c>
      <c r="C255" s="28" t="s">
        <v>8</v>
      </c>
      <c r="D255" s="28">
        <v>30</v>
      </c>
      <c r="E255" s="28" t="s">
        <v>185</v>
      </c>
    </row>
    <row r="256" spans="1:5" ht="19.5" customHeight="1">
      <c r="A256" s="228"/>
      <c r="B256" s="53" t="s">
        <v>257</v>
      </c>
      <c r="C256" s="28" t="s">
        <v>8</v>
      </c>
      <c r="D256" s="28">
        <v>28</v>
      </c>
      <c r="E256" s="28" t="s">
        <v>151</v>
      </c>
    </row>
    <row r="257" spans="1:5" ht="19.5" customHeight="1">
      <c r="A257" s="228"/>
      <c r="B257" s="53" t="s">
        <v>247</v>
      </c>
      <c r="C257" s="28" t="s">
        <v>8</v>
      </c>
      <c r="D257" s="28">
        <v>8</v>
      </c>
      <c r="E257" s="28" t="s">
        <v>178</v>
      </c>
    </row>
    <row r="258" spans="1:5" ht="19.5" customHeight="1">
      <c r="A258" s="228"/>
      <c r="B258" s="21" t="s">
        <v>245</v>
      </c>
      <c r="C258" s="28" t="s">
        <v>8</v>
      </c>
      <c r="D258" s="28">
        <v>6</v>
      </c>
      <c r="E258" s="28" t="s">
        <v>141</v>
      </c>
    </row>
    <row r="259" spans="1:5" ht="19.5" customHeight="1">
      <c r="A259" s="228"/>
      <c r="B259" s="53" t="s">
        <v>246</v>
      </c>
      <c r="C259" s="28" t="s">
        <v>8</v>
      </c>
      <c r="D259" s="28">
        <v>5</v>
      </c>
      <c r="E259" s="28"/>
    </row>
    <row r="260" spans="1:5" ht="19.5" customHeight="1">
      <c r="A260" s="228"/>
      <c r="B260" s="53" t="s">
        <v>282</v>
      </c>
      <c r="C260" s="28" t="s">
        <v>8</v>
      </c>
      <c r="D260" s="28">
        <v>9</v>
      </c>
      <c r="E260" s="28" t="s">
        <v>141</v>
      </c>
    </row>
    <row r="261" spans="1:5" ht="19.5" customHeight="1">
      <c r="A261" s="228"/>
      <c r="B261" s="53" t="s">
        <v>227</v>
      </c>
      <c r="C261" s="28" t="s">
        <v>8</v>
      </c>
      <c r="D261" s="28">
        <v>3</v>
      </c>
      <c r="E261" s="28" t="s">
        <v>178</v>
      </c>
    </row>
    <row r="262" spans="1:5" ht="19.5" customHeight="1">
      <c r="A262" s="228"/>
      <c r="B262" s="21" t="s">
        <v>89</v>
      </c>
      <c r="C262" s="28" t="s">
        <v>8</v>
      </c>
      <c r="D262" s="28">
        <v>172</v>
      </c>
      <c r="E262" s="28"/>
    </row>
    <row r="263" spans="1:5" ht="19.5" customHeight="1">
      <c r="A263" s="228"/>
      <c r="B263" s="64" t="s">
        <v>90</v>
      </c>
      <c r="C263" s="28"/>
      <c r="D263" s="55"/>
      <c r="E263" s="28"/>
    </row>
    <row r="264" spans="1:5" ht="19.5" customHeight="1">
      <c r="A264" s="228"/>
      <c r="B264" s="191" t="s">
        <v>80</v>
      </c>
      <c r="C264" s="141" t="s">
        <v>629</v>
      </c>
      <c r="D264" s="17">
        <v>2.02</v>
      </c>
      <c r="E264" s="67"/>
    </row>
    <row r="265" spans="1:5" ht="19.5" customHeight="1">
      <c r="A265" s="228"/>
      <c r="B265" s="191" t="s">
        <v>444</v>
      </c>
      <c r="C265" s="141" t="s">
        <v>629</v>
      </c>
      <c r="D265" s="17">
        <f>3*3</f>
        <v>9</v>
      </c>
      <c r="E265" s="67"/>
    </row>
    <row r="266" spans="1:5" ht="60.75" customHeight="1">
      <c r="A266" s="109" t="s">
        <v>522</v>
      </c>
      <c r="B266" s="257" t="s">
        <v>563</v>
      </c>
      <c r="C266" s="257"/>
      <c r="D266" s="257"/>
      <c r="E266" s="257"/>
    </row>
  </sheetData>
  <mergeCells count="20">
    <mergeCell ref="A128:A141"/>
    <mergeCell ref="A230:A240"/>
    <mergeCell ref="A201:A229"/>
    <mergeCell ref="A190:A199"/>
    <mergeCell ref="A1:E1"/>
    <mergeCell ref="A2:E2"/>
    <mergeCell ref="A167:A177"/>
    <mergeCell ref="A12:A31"/>
    <mergeCell ref="A32:A42"/>
    <mergeCell ref="A98:A109"/>
    <mergeCell ref="A43:A55"/>
    <mergeCell ref="A67:A97"/>
    <mergeCell ref="A56:A65"/>
    <mergeCell ref="A110:A127"/>
    <mergeCell ref="A254:A265"/>
    <mergeCell ref="B266:E266"/>
    <mergeCell ref="B142:E142"/>
    <mergeCell ref="A148:A166"/>
    <mergeCell ref="A241:A253"/>
    <mergeCell ref="A178:A189"/>
  </mergeCells>
  <printOptions/>
  <pageMargins left="0.25" right="0.22" top="0.34" bottom="0.28" header="0.28" footer="0.26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A2" sqref="A2:E2"/>
    </sheetView>
  </sheetViews>
  <sheetFormatPr defaultColWidth="9.140625" defaultRowHeight="12.75"/>
  <cols>
    <col min="1" max="1" width="10.140625" style="7" customWidth="1"/>
    <col min="2" max="2" width="41.8515625" style="7" customWidth="1"/>
    <col min="3" max="3" width="13.57421875" style="7" customWidth="1"/>
    <col min="4" max="4" width="15.8515625" style="7" customWidth="1"/>
    <col min="5" max="5" width="17.140625" style="7" customWidth="1"/>
    <col min="6" max="16384" width="9.140625" style="7" customWidth="1"/>
  </cols>
  <sheetData>
    <row r="1" spans="1:5" ht="16.5">
      <c r="A1" s="231" t="s">
        <v>685</v>
      </c>
      <c r="B1" s="231"/>
      <c r="C1" s="231"/>
      <c r="D1" s="231"/>
      <c r="E1" s="231"/>
    </row>
    <row r="2" spans="1:5" s="1" customFormat="1" ht="16.5">
      <c r="A2" s="230" t="s">
        <v>657</v>
      </c>
      <c r="B2" s="230"/>
      <c r="C2" s="230"/>
      <c r="D2" s="230"/>
      <c r="E2" s="230"/>
    </row>
    <row r="3" spans="1:5" s="1" customFormat="1" ht="16.5">
      <c r="A3" s="2"/>
      <c r="B3" s="2"/>
      <c r="C3" s="2"/>
      <c r="D3" s="2"/>
      <c r="E3" s="2"/>
    </row>
    <row r="4" spans="1:5" s="1" customFormat="1" ht="16.5">
      <c r="A4" s="2"/>
      <c r="B4" s="3" t="s">
        <v>372</v>
      </c>
      <c r="C4" s="2"/>
      <c r="D4" s="2"/>
      <c r="E4" s="2"/>
    </row>
    <row r="5" spans="1:5" s="1" customFormat="1" ht="16.5">
      <c r="A5" s="2"/>
      <c r="B5" s="3" t="s">
        <v>656</v>
      </c>
      <c r="C5" s="2"/>
      <c r="D5" s="2"/>
      <c r="E5" s="2"/>
    </row>
    <row r="6" spans="1:5" s="1" customFormat="1" ht="16.5">
      <c r="A6" s="2"/>
      <c r="B6" s="3" t="s">
        <v>624</v>
      </c>
      <c r="C6" s="2"/>
      <c r="D6" s="2"/>
      <c r="E6" s="2"/>
    </row>
    <row r="8" spans="1:5" ht="35.25" customHeight="1">
      <c r="A8" s="8" t="s">
        <v>117</v>
      </c>
      <c r="B8" s="8" t="s">
        <v>63</v>
      </c>
      <c r="C8" s="8" t="s">
        <v>1</v>
      </c>
      <c r="D8" s="8" t="s">
        <v>44</v>
      </c>
      <c r="E8" s="8" t="s">
        <v>2</v>
      </c>
    </row>
    <row r="9" spans="1:5" ht="16.5">
      <c r="A9" s="16" t="s">
        <v>168</v>
      </c>
      <c r="B9" s="91" t="s">
        <v>457</v>
      </c>
      <c r="C9" s="8"/>
      <c r="D9" s="8"/>
      <c r="E9" s="8"/>
    </row>
    <row r="10" spans="1:5" s="5" customFormat="1" ht="18" customHeight="1">
      <c r="A10" s="240" t="s">
        <v>35</v>
      </c>
      <c r="B10" s="21" t="s">
        <v>293</v>
      </c>
      <c r="C10" s="28" t="s">
        <v>13</v>
      </c>
      <c r="D10" s="62">
        <v>80000</v>
      </c>
      <c r="E10" s="55"/>
    </row>
    <row r="11" spans="1:5" s="5" customFormat="1" ht="18" customHeight="1">
      <c r="A11" s="241"/>
      <c r="B11" s="21" t="s">
        <v>205</v>
      </c>
      <c r="C11" s="55"/>
      <c r="D11" s="55"/>
      <c r="E11" s="55"/>
    </row>
    <row r="12" spans="1:5" ht="18" customHeight="1">
      <c r="A12" s="241"/>
      <c r="B12" s="53" t="s">
        <v>251</v>
      </c>
      <c r="C12" s="28" t="s">
        <v>627</v>
      </c>
      <c r="D12" s="62">
        <v>15</v>
      </c>
      <c r="E12" s="62"/>
    </row>
    <row r="13" spans="1:5" ht="18" customHeight="1">
      <c r="A13" s="241"/>
      <c r="B13" s="53" t="s">
        <v>479</v>
      </c>
      <c r="C13" s="28" t="s">
        <v>626</v>
      </c>
      <c r="D13" s="28">
        <v>200</v>
      </c>
      <c r="E13" s="28"/>
    </row>
    <row r="14" spans="1:5" ht="18" customHeight="1">
      <c r="A14" s="241"/>
      <c r="B14" s="53" t="s">
        <v>480</v>
      </c>
      <c r="C14" s="28" t="s">
        <v>626</v>
      </c>
      <c r="D14" s="28">
        <v>300</v>
      </c>
      <c r="E14" s="28"/>
    </row>
    <row r="15" spans="1:5" ht="18" customHeight="1">
      <c r="A15" s="241"/>
      <c r="B15" s="54" t="s">
        <v>481</v>
      </c>
      <c r="C15" s="28" t="s">
        <v>626</v>
      </c>
      <c r="D15" s="28">
        <v>150</v>
      </c>
      <c r="E15" s="28"/>
    </row>
    <row r="16" spans="1:5" s="5" customFormat="1" ht="18" customHeight="1">
      <c r="A16" s="241"/>
      <c r="B16" s="21" t="s">
        <v>289</v>
      </c>
      <c r="C16" s="28" t="s">
        <v>626</v>
      </c>
      <c r="D16" s="28">
        <v>500</v>
      </c>
      <c r="E16" s="55"/>
    </row>
    <row r="17" spans="1:5" s="5" customFormat="1" ht="18" customHeight="1">
      <c r="A17" s="241"/>
      <c r="B17" s="21" t="s">
        <v>290</v>
      </c>
      <c r="C17" s="28"/>
      <c r="D17" s="28"/>
      <c r="E17" s="55"/>
    </row>
    <row r="18" spans="1:5" s="5" customFormat="1" ht="18" customHeight="1">
      <c r="A18" s="241"/>
      <c r="B18" s="53" t="s">
        <v>431</v>
      </c>
      <c r="C18" s="28" t="s">
        <v>632</v>
      </c>
      <c r="D18" s="28">
        <v>10</v>
      </c>
      <c r="E18" s="55"/>
    </row>
    <row r="19" spans="1:5" ht="18" customHeight="1">
      <c r="A19" s="241"/>
      <c r="B19" s="53" t="s">
        <v>366</v>
      </c>
      <c r="C19" s="28" t="s">
        <v>628</v>
      </c>
      <c r="D19" s="28">
        <v>1</v>
      </c>
      <c r="E19" s="28"/>
    </row>
    <row r="20" spans="1:5" ht="18" customHeight="1">
      <c r="A20" s="240" t="s">
        <v>300</v>
      </c>
      <c r="B20" s="21" t="s">
        <v>208</v>
      </c>
      <c r="C20" s="28"/>
      <c r="D20" s="28"/>
      <c r="E20" s="28"/>
    </row>
    <row r="21" spans="1:5" ht="18" customHeight="1">
      <c r="A21" s="241"/>
      <c r="B21" s="53" t="s">
        <v>479</v>
      </c>
      <c r="C21" s="28" t="s">
        <v>626</v>
      </c>
      <c r="D21" s="28">
        <v>200</v>
      </c>
      <c r="E21" s="28"/>
    </row>
    <row r="22" spans="1:5" ht="18" customHeight="1">
      <c r="A22" s="241"/>
      <c r="B22" s="53" t="s">
        <v>480</v>
      </c>
      <c r="C22" s="28" t="s">
        <v>626</v>
      </c>
      <c r="D22" s="28">
        <v>350</v>
      </c>
      <c r="E22" s="28"/>
    </row>
    <row r="23" spans="1:5" ht="18" customHeight="1">
      <c r="A23" s="241"/>
      <c r="B23" s="54" t="s">
        <v>481</v>
      </c>
      <c r="C23" s="28" t="s">
        <v>626</v>
      </c>
      <c r="D23" s="28">
        <v>200</v>
      </c>
      <c r="E23" s="28"/>
    </row>
    <row r="24" spans="1:5" ht="18" customHeight="1">
      <c r="A24" s="241"/>
      <c r="B24" s="21" t="s">
        <v>209</v>
      </c>
      <c r="C24" s="28"/>
      <c r="D24" s="28"/>
      <c r="E24" s="28"/>
    </row>
    <row r="25" spans="1:5" ht="18" customHeight="1">
      <c r="A25" s="241"/>
      <c r="B25" s="21" t="s">
        <v>26</v>
      </c>
      <c r="C25" s="28" t="s">
        <v>628</v>
      </c>
      <c r="D25" s="28">
        <v>2</v>
      </c>
      <c r="E25" s="28"/>
    </row>
    <row r="26" spans="1:5" ht="18" customHeight="1">
      <c r="A26" s="240" t="s">
        <v>285</v>
      </c>
      <c r="B26" s="21" t="s">
        <v>208</v>
      </c>
      <c r="C26" s="28"/>
      <c r="D26" s="28"/>
      <c r="E26" s="28"/>
    </row>
    <row r="27" spans="1:5" ht="18" customHeight="1">
      <c r="A27" s="241"/>
      <c r="B27" s="53" t="s">
        <v>479</v>
      </c>
      <c r="C27" s="28" t="s">
        <v>626</v>
      </c>
      <c r="D27" s="28">
        <v>200</v>
      </c>
      <c r="E27" s="28"/>
    </row>
    <row r="28" spans="1:5" ht="18" customHeight="1">
      <c r="A28" s="241"/>
      <c r="B28" s="53" t="s">
        <v>480</v>
      </c>
      <c r="C28" s="28" t="s">
        <v>626</v>
      </c>
      <c r="D28" s="28">
        <v>400</v>
      </c>
      <c r="E28" s="28"/>
    </row>
    <row r="29" spans="1:5" ht="18" customHeight="1">
      <c r="A29" s="241"/>
      <c r="B29" s="54" t="s">
        <v>481</v>
      </c>
      <c r="C29" s="28" t="s">
        <v>626</v>
      </c>
      <c r="D29" s="28">
        <v>200</v>
      </c>
      <c r="E29" s="28"/>
    </row>
    <row r="30" spans="1:5" ht="18" customHeight="1">
      <c r="A30" s="241"/>
      <c r="B30" s="21" t="s">
        <v>207</v>
      </c>
      <c r="C30" s="28"/>
      <c r="D30" s="28"/>
      <c r="E30" s="28"/>
    </row>
    <row r="31" spans="1:5" ht="18" customHeight="1">
      <c r="A31" s="241"/>
      <c r="B31" s="21" t="s">
        <v>26</v>
      </c>
      <c r="C31" s="28" t="s">
        <v>628</v>
      </c>
      <c r="D31" s="28">
        <v>2</v>
      </c>
      <c r="E31" s="28"/>
    </row>
    <row r="32" spans="1:5" ht="15" customHeight="1">
      <c r="A32" s="16" t="s">
        <v>170</v>
      </c>
      <c r="B32" s="91" t="s">
        <v>458</v>
      </c>
      <c r="C32" s="9"/>
      <c r="D32" s="9"/>
      <c r="E32" s="9"/>
    </row>
    <row r="33" spans="1:5" ht="18" customHeight="1">
      <c r="A33" s="239" t="s">
        <v>35</v>
      </c>
      <c r="B33" s="71" t="s">
        <v>73</v>
      </c>
      <c r="C33" s="31"/>
      <c r="D33" s="31"/>
      <c r="E33" s="31"/>
    </row>
    <row r="34" spans="1:5" ht="18" customHeight="1">
      <c r="A34" s="237"/>
      <c r="B34" s="72" t="s">
        <v>159</v>
      </c>
      <c r="C34" s="31" t="s">
        <v>8</v>
      </c>
      <c r="D34" s="31">
        <v>10</v>
      </c>
      <c r="E34" s="31"/>
    </row>
    <row r="35" spans="1:5" ht="18" customHeight="1">
      <c r="A35" s="237"/>
      <c r="B35" s="72" t="s">
        <v>490</v>
      </c>
      <c r="C35" s="31" t="s">
        <v>8</v>
      </c>
      <c r="D35" s="31">
        <v>30</v>
      </c>
      <c r="E35" s="31"/>
    </row>
    <row r="36" spans="1:5" ht="18" customHeight="1">
      <c r="A36" s="237"/>
      <c r="B36" s="24" t="s">
        <v>491</v>
      </c>
      <c r="C36" s="28" t="s">
        <v>637</v>
      </c>
      <c r="D36" s="31">
        <v>2</v>
      </c>
      <c r="E36" s="31"/>
    </row>
    <row r="37" spans="1:5" ht="18" customHeight="1">
      <c r="A37" s="237"/>
      <c r="B37" s="24" t="s">
        <v>488</v>
      </c>
      <c r="C37" s="31" t="s">
        <v>8</v>
      </c>
      <c r="D37" s="31">
        <v>10</v>
      </c>
      <c r="E37" s="31"/>
    </row>
    <row r="38" spans="1:5" ht="18" customHeight="1">
      <c r="A38" s="237"/>
      <c r="B38" s="24" t="s">
        <v>489</v>
      </c>
      <c r="C38" s="31" t="s">
        <v>8</v>
      </c>
      <c r="D38" s="31">
        <v>38</v>
      </c>
      <c r="E38" s="31"/>
    </row>
    <row r="39" spans="1:5" ht="18" customHeight="1">
      <c r="A39" s="237"/>
      <c r="B39" s="24" t="s">
        <v>119</v>
      </c>
      <c r="C39" s="31" t="s">
        <v>8</v>
      </c>
      <c r="D39" s="31"/>
      <c r="E39" s="31"/>
    </row>
    <row r="40" spans="1:5" ht="18" customHeight="1">
      <c r="A40" s="237"/>
      <c r="B40" s="72" t="s">
        <v>237</v>
      </c>
      <c r="C40" s="31" t="s">
        <v>8</v>
      </c>
      <c r="D40" s="31">
        <v>10</v>
      </c>
      <c r="E40" s="31"/>
    </row>
    <row r="41" spans="1:5" ht="18" customHeight="1">
      <c r="A41" s="237"/>
      <c r="B41" s="24" t="s">
        <v>492</v>
      </c>
      <c r="C41" s="31" t="s">
        <v>8</v>
      </c>
      <c r="D41" s="31">
        <v>6</v>
      </c>
      <c r="E41" s="31" t="s">
        <v>429</v>
      </c>
    </row>
    <row r="42" spans="1:5" ht="18" customHeight="1">
      <c r="A42" s="237"/>
      <c r="B42" s="72" t="s">
        <v>301</v>
      </c>
      <c r="C42" s="31" t="s">
        <v>8</v>
      </c>
      <c r="D42" s="31">
        <v>45</v>
      </c>
      <c r="E42" s="31" t="s">
        <v>428</v>
      </c>
    </row>
    <row r="43" spans="1:5" ht="18" customHeight="1">
      <c r="A43" s="237"/>
      <c r="B43" s="72" t="s">
        <v>84</v>
      </c>
      <c r="C43" s="31" t="s">
        <v>8</v>
      </c>
      <c r="D43" s="31">
        <v>6</v>
      </c>
      <c r="E43" s="31" t="s">
        <v>429</v>
      </c>
    </row>
    <row r="44" spans="1:5" ht="18" customHeight="1">
      <c r="A44" s="237"/>
      <c r="B44" s="24" t="s">
        <v>106</v>
      </c>
      <c r="C44" s="31"/>
      <c r="D44" s="31"/>
      <c r="E44" s="31"/>
    </row>
    <row r="45" spans="1:5" ht="18" customHeight="1">
      <c r="A45" s="237"/>
      <c r="B45" s="72" t="s">
        <v>80</v>
      </c>
      <c r="C45" s="141" t="s">
        <v>629</v>
      </c>
      <c r="D45" s="31">
        <v>16.15</v>
      </c>
      <c r="E45" s="31"/>
    </row>
    <row r="46" spans="1:5" ht="18" customHeight="1">
      <c r="A46" s="238"/>
      <c r="B46" s="72" t="s">
        <v>81</v>
      </c>
      <c r="C46" s="141" t="s">
        <v>629</v>
      </c>
      <c r="D46" s="31">
        <f>80000*0.1/1000</f>
        <v>8</v>
      </c>
      <c r="E46" s="89" t="s">
        <v>448</v>
      </c>
    </row>
    <row r="47" spans="1:5" ht="18" customHeight="1">
      <c r="A47" s="239" t="s">
        <v>36</v>
      </c>
      <c r="B47" s="24" t="s">
        <v>85</v>
      </c>
      <c r="C47" s="31"/>
      <c r="D47" s="31"/>
      <c r="E47" s="31"/>
    </row>
    <row r="48" spans="1:5" ht="18" customHeight="1">
      <c r="A48" s="237"/>
      <c r="B48" s="72" t="s">
        <v>82</v>
      </c>
      <c r="C48" s="31" t="s">
        <v>8</v>
      </c>
      <c r="D48" s="31">
        <v>9</v>
      </c>
      <c r="E48" s="31" t="s">
        <v>429</v>
      </c>
    </row>
    <row r="49" spans="1:5" ht="18" customHeight="1">
      <c r="A49" s="237"/>
      <c r="B49" s="72" t="s">
        <v>301</v>
      </c>
      <c r="C49" s="31" t="s">
        <v>8</v>
      </c>
      <c r="D49" s="31">
        <v>45</v>
      </c>
      <c r="E49" s="31" t="s">
        <v>428</v>
      </c>
    </row>
    <row r="50" spans="1:5" ht="18" customHeight="1">
      <c r="A50" s="237"/>
      <c r="B50" s="72" t="s">
        <v>84</v>
      </c>
      <c r="C50" s="31" t="s">
        <v>8</v>
      </c>
      <c r="D50" s="31">
        <v>6</v>
      </c>
      <c r="E50" s="31" t="s">
        <v>302</v>
      </c>
    </row>
    <row r="51" spans="1:5" ht="18" customHeight="1">
      <c r="A51" s="237"/>
      <c r="B51" s="24" t="s">
        <v>87</v>
      </c>
      <c r="C51" s="141" t="s">
        <v>629</v>
      </c>
      <c r="D51" s="31">
        <v>0.75</v>
      </c>
      <c r="E51" s="31"/>
    </row>
    <row r="52" spans="1:5" ht="18" customHeight="1">
      <c r="A52" s="239" t="s">
        <v>305</v>
      </c>
      <c r="B52" s="24" t="s">
        <v>85</v>
      </c>
      <c r="C52" s="31"/>
      <c r="D52" s="31"/>
      <c r="E52" s="31"/>
    </row>
    <row r="53" spans="1:5" ht="18" customHeight="1">
      <c r="A53" s="237"/>
      <c r="B53" s="72" t="s">
        <v>82</v>
      </c>
      <c r="C53" s="31" t="s">
        <v>8</v>
      </c>
      <c r="D53" s="31">
        <v>9</v>
      </c>
      <c r="E53" s="31" t="s">
        <v>429</v>
      </c>
    </row>
    <row r="54" spans="1:5" ht="18" customHeight="1">
      <c r="A54" s="237"/>
      <c r="B54" s="72" t="s">
        <v>301</v>
      </c>
      <c r="C54" s="31" t="s">
        <v>8</v>
      </c>
      <c r="D54" s="31">
        <v>30</v>
      </c>
      <c r="E54" s="31" t="s">
        <v>303</v>
      </c>
    </row>
    <row r="55" spans="1:5" ht="18" customHeight="1">
      <c r="A55" s="237"/>
      <c r="B55" s="72" t="s">
        <v>84</v>
      </c>
      <c r="C55" s="31" t="s">
        <v>8</v>
      </c>
      <c r="D55" s="31">
        <v>4</v>
      </c>
      <c r="E55" s="31"/>
    </row>
    <row r="56" spans="1:5" ht="18" customHeight="1">
      <c r="A56" s="237"/>
      <c r="B56" s="24" t="s">
        <v>89</v>
      </c>
      <c r="C56" s="31"/>
      <c r="D56" s="31"/>
      <c r="E56" s="31"/>
    </row>
    <row r="57" spans="1:5" ht="18" customHeight="1">
      <c r="A57" s="237"/>
      <c r="B57" s="72" t="s">
        <v>308</v>
      </c>
      <c r="C57" s="31" t="s">
        <v>8</v>
      </c>
      <c r="D57" s="31">
        <v>40</v>
      </c>
      <c r="E57" s="31"/>
    </row>
    <row r="58" spans="1:5" ht="18" customHeight="1">
      <c r="A58" s="237"/>
      <c r="B58" s="72" t="s">
        <v>304</v>
      </c>
      <c r="C58" s="31" t="s">
        <v>8</v>
      </c>
      <c r="D58" s="31">
        <v>18</v>
      </c>
      <c r="E58" s="31"/>
    </row>
    <row r="59" spans="1:5" ht="18" customHeight="1">
      <c r="A59" s="237"/>
      <c r="B59" s="24" t="s">
        <v>132</v>
      </c>
      <c r="C59" s="31"/>
      <c r="D59" s="31"/>
      <c r="E59" s="31"/>
    </row>
    <row r="60" spans="1:5" ht="18" customHeight="1">
      <c r="A60" s="237"/>
      <c r="B60" s="72" t="s">
        <v>80</v>
      </c>
      <c r="C60" s="141" t="s">
        <v>629</v>
      </c>
      <c r="D60" s="31">
        <v>0.8</v>
      </c>
      <c r="E60" s="31"/>
    </row>
    <row r="61" spans="1:5" ht="18" customHeight="1">
      <c r="A61" s="238"/>
      <c r="B61" s="72" t="s">
        <v>623</v>
      </c>
      <c r="C61" s="141" t="s">
        <v>629</v>
      </c>
      <c r="D61" s="31">
        <v>3</v>
      </c>
      <c r="E61" s="49"/>
    </row>
    <row r="62" spans="1:5" ht="16.5">
      <c r="A62" s="235" t="s">
        <v>644</v>
      </c>
      <c r="B62" s="235"/>
      <c r="C62" s="235"/>
      <c r="D62" s="235"/>
      <c r="E62" s="235"/>
    </row>
  </sheetData>
  <mergeCells count="9">
    <mergeCell ref="A62:E62"/>
    <mergeCell ref="A52:A61"/>
    <mergeCell ref="A26:A31"/>
    <mergeCell ref="A33:A46"/>
    <mergeCell ref="A47:A51"/>
    <mergeCell ref="A1:E1"/>
    <mergeCell ref="A2:E2"/>
    <mergeCell ref="A10:A19"/>
    <mergeCell ref="A20:A25"/>
  </mergeCells>
  <printOptions/>
  <pageMargins left="0.39" right="0.29" top="0.66" bottom="0.56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89"/>
  <sheetViews>
    <sheetView workbookViewId="0" topLeftCell="A1">
      <selection activeCell="D8" sqref="D8"/>
    </sheetView>
  </sheetViews>
  <sheetFormatPr defaultColWidth="9.140625" defaultRowHeight="12.75"/>
  <cols>
    <col min="1" max="1" width="8.57421875" style="7" customWidth="1"/>
    <col min="2" max="2" width="52.28125" style="7" customWidth="1"/>
    <col min="3" max="3" width="10.421875" style="7" customWidth="1"/>
    <col min="4" max="4" width="13.00390625" style="7" customWidth="1"/>
    <col min="5" max="5" width="14.57421875" style="7" customWidth="1"/>
    <col min="6" max="16384" width="9.140625" style="7" customWidth="1"/>
  </cols>
  <sheetData>
    <row r="1" spans="1:5" ht="16.5">
      <c r="A1" s="231" t="s">
        <v>686</v>
      </c>
      <c r="B1" s="231"/>
      <c r="C1" s="231"/>
      <c r="D1" s="231"/>
      <c r="E1" s="231"/>
    </row>
    <row r="2" spans="1:5" s="1" customFormat="1" ht="16.5">
      <c r="A2" s="230" t="s">
        <v>657</v>
      </c>
      <c r="B2" s="230"/>
      <c r="C2" s="230"/>
      <c r="D2" s="230"/>
      <c r="E2" s="230"/>
    </row>
    <row r="3" spans="1:5" s="1" customFormat="1" ht="16.5">
      <c r="A3" s="2"/>
      <c r="B3" s="2"/>
      <c r="C3" s="2"/>
      <c r="D3" s="2"/>
      <c r="E3" s="2"/>
    </row>
    <row r="4" spans="1:5" s="1" customFormat="1" ht="16.5">
      <c r="A4" s="2"/>
      <c r="B4" s="3" t="s">
        <v>372</v>
      </c>
      <c r="C4" s="2"/>
      <c r="D4" s="2"/>
      <c r="E4" s="2"/>
    </row>
    <row r="5" spans="1:5" s="1" customFormat="1" ht="16.5">
      <c r="A5" s="2"/>
      <c r="B5" s="3" t="s">
        <v>403</v>
      </c>
      <c r="C5" s="2"/>
      <c r="D5" s="2"/>
      <c r="E5" s="2"/>
    </row>
    <row r="6" spans="1:5" s="1" customFormat="1" ht="16.5">
      <c r="A6" s="2"/>
      <c r="B6" s="3" t="s">
        <v>404</v>
      </c>
      <c r="C6" s="2"/>
      <c r="D6" s="2"/>
      <c r="E6" s="2"/>
    </row>
    <row r="7" spans="1:5" s="1" customFormat="1" ht="16.5">
      <c r="A7" s="2"/>
      <c r="B7" s="3" t="s">
        <v>568</v>
      </c>
      <c r="C7" s="2"/>
      <c r="D7" s="2"/>
      <c r="E7" s="2"/>
    </row>
    <row r="8" ht="16.5">
      <c r="A8" s="3"/>
    </row>
    <row r="9" spans="1:5" ht="38.25" customHeight="1">
      <c r="A9" s="8" t="s">
        <v>117</v>
      </c>
      <c r="B9" s="8" t="s">
        <v>63</v>
      </c>
      <c r="C9" s="8" t="s">
        <v>1</v>
      </c>
      <c r="D9" s="8" t="s">
        <v>44</v>
      </c>
      <c r="E9" s="8" t="s">
        <v>2</v>
      </c>
    </row>
    <row r="10" spans="1:5" ht="16.5">
      <c r="A10" s="8" t="s">
        <v>168</v>
      </c>
      <c r="B10" s="61" t="s">
        <v>461</v>
      </c>
      <c r="C10" s="8"/>
      <c r="D10" s="8"/>
      <c r="E10" s="90"/>
    </row>
    <row r="11" spans="1:5" ht="18.75" customHeight="1">
      <c r="A11" s="228" t="s">
        <v>35</v>
      </c>
      <c r="B11" s="21" t="s">
        <v>295</v>
      </c>
      <c r="C11" s="28" t="s">
        <v>13</v>
      </c>
      <c r="D11" s="62">
        <v>2750</v>
      </c>
      <c r="E11" s="259" t="s">
        <v>94</v>
      </c>
    </row>
    <row r="12" spans="1:5" ht="18.75" customHeight="1">
      <c r="A12" s="228"/>
      <c r="B12" s="21" t="s">
        <v>205</v>
      </c>
      <c r="C12" s="28"/>
      <c r="D12" s="28"/>
      <c r="E12" s="260"/>
    </row>
    <row r="13" spans="1:5" ht="18.75" customHeight="1">
      <c r="A13" s="228"/>
      <c r="B13" s="53" t="s">
        <v>206</v>
      </c>
      <c r="C13" s="28" t="s">
        <v>626</v>
      </c>
      <c r="D13" s="28">
        <v>500</v>
      </c>
      <c r="E13" s="260"/>
    </row>
    <row r="14" spans="1:5" ht="18.75" customHeight="1">
      <c r="A14" s="228"/>
      <c r="B14" s="53" t="s">
        <v>251</v>
      </c>
      <c r="C14" s="28" t="s">
        <v>627</v>
      </c>
      <c r="D14" s="62">
        <v>5</v>
      </c>
      <c r="E14" s="260"/>
    </row>
    <row r="15" spans="1:5" ht="18.75" customHeight="1">
      <c r="A15" s="228"/>
      <c r="B15" s="53" t="s">
        <v>479</v>
      </c>
      <c r="C15" s="28" t="s">
        <v>626</v>
      </c>
      <c r="D15" s="28">
        <v>100</v>
      </c>
      <c r="E15" s="260"/>
    </row>
    <row r="16" spans="1:5" ht="18.75" customHeight="1">
      <c r="A16" s="228"/>
      <c r="B16" s="53" t="s">
        <v>480</v>
      </c>
      <c r="C16" s="28" t="s">
        <v>626</v>
      </c>
      <c r="D16" s="28">
        <v>250</v>
      </c>
      <c r="E16" s="260"/>
    </row>
    <row r="17" spans="1:5" ht="18.75" customHeight="1">
      <c r="A17" s="228"/>
      <c r="B17" s="54" t="s">
        <v>481</v>
      </c>
      <c r="C17" s="28" t="s">
        <v>626</v>
      </c>
      <c r="D17" s="28">
        <v>50</v>
      </c>
      <c r="E17" s="260"/>
    </row>
    <row r="18" spans="1:5" ht="18.75" customHeight="1">
      <c r="A18" s="228"/>
      <c r="B18" s="21" t="s">
        <v>207</v>
      </c>
      <c r="C18" s="28" t="s">
        <v>626</v>
      </c>
      <c r="D18" s="28">
        <v>4</v>
      </c>
      <c r="E18" s="260"/>
    </row>
    <row r="19" spans="1:5" ht="18.75" customHeight="1">
      <c r="A19" s="240" t="s">
        <v>36</v>
      </c>
      <c r="B19" s="53" t="s">
        <v>479</v>
      </c>
      <c r="C19" s="28" t="s">
        <v>626</v>
      </c>
      <c r="D19" s="28">
        <v>100</v>
      </c>
      <c r="E19" s="28"/>
    </row>
    <row r="20" spans="1:5" ht="18.75" customHeight="1">
      <c r="A20" s="241"/>
      <c r="B20" s="53" t="s">
        <v>480</v>
      </c>
      <c r="C20" s="28" t="s">
        <v>626</v>
      </c>
      <c r="D20" s="28">
        <v>250</v>
      </c>
      <c r="E20" s="28"/>
    </row>
    <row r="21" spans="1:5" ht="18.75" customHeight="1">
      <c r="A21" s="248"/>
      <c r="B21" s="54" t="s">
        <v>481</v>
      </c>
      <c r="C21" s="28" t="s">
        <v>626</v>
      </c>
      <c r="D21" s="28">
        <v>50</v>
      </c>
      <c r="E21" s="28"/>
    </row>
    <row r="22" spans="1:5" ht="18.75" customHeight="1">
      <c r="A22" s="240" t="s">
        <v>37</v>
      </c>
      <c r="B22" s="53" t="s">
        <v>479</v>
      </c>
      <c r="C22" s="28" t="s">
        <v>626</v>
      </c>
      <c r="D22" s="28">
        <v>100</v>
      </c>
      <c r="E22" s="28"/>
    </row>
    <row r="23" spans="1:5" ht="18.75" customHeight="1">
      <c r="A23" s="241"/>
      <c r="B23" s="53" t="s">
        <v>480</v>
      </c>
      <c r="C23" s="28" t="s">
        <v>626</v>
      </c>
      <c r="D23" s="28">
        <v>250</v>
      </c>
      <c r="E23" s="28"/>
    </row>
    <row r="24" spans="1:5" ht="18.75" customHeight="1">
      <c r="A24" s="248"/>
      <c r="B24" s="54" t="s">
        <v>481</v>
      </c>
      <c r="C24" s="28" t="s">
        <v>626</v>
      </c>
      <c r="D24" s="28">
        <v>50</v>
      </c>
      <c r="E24" s="28"/>
    </row>
    <row r="25" spans="1:5" ht="18.75" customHeight="1">
      <c r="A25" s="240" t="s">
        <v>67</v>
      </c>
      <c r="B25" s="53" t="s">
        <v>479</v>
      </c>
      <c r="C25" s="28" t="s">
        <v>626</v>
      </c>
      <c r="D25" s="28">
        <v>150</v>
      </c>
      <c r="E25" s="28"/>
    </row>
    <row r="26" spans="1:5" ht="18.75" customHeight="1">
      <c r="A26" s="241"/>
      <c r="B26" s="53" t="s">
        <v>480</v>
      </c>
      <c r="C26" s="28" t="s">
        <v>626</v>
      </c>
      <c r="D26" s="28">
        <v>400</v>
      </c>
      <c r="E26" s="28"/>
    </row>
    <row r="27" spans="1:5" ht="18.75" customHeight="1">
      <c r="A27" s="248"/>
      <c r="B27" s="54" t="s">
        <v>481</v>
      </c>
      <c r="C27" s="28" t="s">
        <v>626</v>
      </c>
      <c r="D27" s="28">
        <v>100</v>
      </c>
      <c r="E27" s="28"/>
    </row>
    <row r="28" spans="1:5" ht="18.75" customHeight="1">
      <c r="A28" s="240" t="s">
        <v>68</v>
      </c>
      <c r="B28" s="53" t="s">
        <v>479</v>
      </c>
      <c r="C28" s="28" t="s">
        <v>626</v>
      </c>
      <c r="D28" s="28">
        <v>150</v>
      </c>
      <c r="E28" s="28"/>
    </row>
    <row r="29" spans="1:5" ht="18.75" customHeight="1">
      <c r="A29" s="241"/>
      <c r="B29" s="53" t="s">
        <v>480</v>
      </c>
      <c r="C29" s="28" t="s">
        <v>626</v>
      </c>
      <c r="D29" s="28">
        <v>400</v>
      </c>
      <c r="E29" s="28"/>
    </row>
    <row r="30" spans="1:5" ht="18.75" customHeight="1">
      <c r="A30" s="248"/>
      <c r="B30" s="54" t="s">
        <v>481</v>
      </c>
      <c r="C30" s="28" t="s">
        <v>626</v>
      </c>
      <c r="D30" s="28">
        <v>100</v>
      </c>
      <c r="E30" s="28"/>
    </row>
    <row r="31" spans="1:5" ht="18.75" customHeight="1">
      <c r="A31" s="240" t="s">
        <v>69</v>
      </c>
      <c r="B31" s="53" t="s">
        <v>479</v>
      </c>
      <c r="C31" s="28" t="s">
        <v>626</v>
      </c>
      <c r="D31" s="28">
        <v>250</v>
      </c>
      <c r="E31" s="28"/>
    </row>
    <row r="32" spans="1:5" ht="18.75" customHeight="1">
      <c r="A32" s="241"/>
      <c r="B32" s="53" t="s">
        <v>480</v>
      </c>
      <c r="C32" s="28" t="s">
        <v>626</v>
      </c>
      <c r="D32" s="28">
        <v>500</v>
      </c>
      <c r="E32" s="28"/>
    </row>
    <row r="33" spans="1:5" ht="18.75" customHeight="1">
      <c r="A33" s="248"/>
      <c r="B33" s="54" t="s">
        <v>481</v>
      </c>
      <c r="C33" s="28" t="s">
        <v>626</v>
      </c>
      <c r="D33" s="28">
        <v>150</v>
      </c>
      <c r="E33" s="28"/>
    </row>
    <row r="34" spans="1:5" ht="18.75" customHeight="1">
      <c r="A34" s="240" t="s">
        <v>95</v>
      </c>
      <c r="B34" s="53" t="s">
        <v>479</v>
      </c>
      <c r="C34" s="28" t="s">
        <v>626</v>
      </c>
      <c r="D34" s="28">
        <v>250</v>
      </c>
      <c r="E34" s="28"/>
    </row>
    <row r="35" spans="1:5" ht="18.75" customHeight="1">
      <c r="A35" s="241"/>
      <c r="B35" s="53" t="s">
        <v>480</v>
      </c>
      <c r="C35" s="28" t="s">
        <v>626</v>
      </c>
      <c r="D35" s="28">
        <v>500</v>
      </c>
      <c r="E35" s="28"/>
    </row>
    <row r="36" spans="1:5" ht="18.75" customHeight="1">
      <c r="A36" s="248"/>
      <c r="B36" s="54" t="s">
        <v>481</v>
      </c>
      <c r="C36" s="28" t="s">
        <v>626</v>
      </c>
      <c r="D36" s="28">
        <v>150</v>
      </c>
      <c r="E36" s="28"/>
    </row>
    <row r="37" spans="1:5" ht="18.75" customHeight="1">
      <c r="A37" s="9" t="s">
        <v>170</v>
      </c>
      <c r="B37" s="93" t="s">
        <v>458</v>
      </c>
      <c r="C37" s="94"/>
      <c r="D37" s="94"/>
      <c r="E37" s="94"/>
    </row>
    <row r="38" spans="1:5" ht="16.5" customHeight="1">
      <c r="A38" s="226" t="s">
        <v>35</v>
      </c>
      <c r="B38" s="154" t="s">
        <v>73</v>
      </c>
      <c r="C38" s="155"/>
      <c r="D38" s="155"/>
      <c r="E38" s="155"/>
    </row>
    <row r="39" spans="1:5" ht="16.5" customHeight="1">
      <c r="A39" s="226"/>
      <c r="B39" s="157" t="s">
        <v>88</v>
      </c>
      <c r="C39" s="155" t="s">
        <v>8</v>
      </c>
      <c r="D39" s="155">
        <v>10</v>
      </c>
      <c r="E39" s="155"/>
    </row>
    <row r="40" spans="1:5" ht="16.5" customHeight="1">
      <c r="A40" s="226"/>
      <c r="B40" s="157" t="s">
        <v>214</v>
      </c>
      <c r="C40" s="155" t="s">
        <v>8</v>
      </c>
      <c r="D40" s="155">
        <v>4</v>
      </c>
      <c r="E40" s="155"/>
    </row>
    <row r="41" spans="1:5" ht="16.5" customHeight="1">
      <c r="A41" s="226"/>
      <c r="B41" s="157" t="s">
        <v>299</v>
      </c>
      <c r="C41" s="155" t="s">
        <v>8</v>
      </c>
      <c r="D41" s="155">
        <v>58</v>
      </c>
      <c r="E41" s="155" t="s">
        <v>142</v>
      </c>
    </row>
    <row r="42" spans="1:5" ht="16.5" customHeight="1">
      <c r="A42" s="226"/>
      <c r="B42" s="158" t="s">
        <v>140</v>
      </c>
      <c r="C42" s="155" t="s">
        <v>8</v>
      </c>
      <c r="D42" s="155">
        <v>17</v>
      </c>
      <c r="E42" s="155" t="s">
        <v>143</v>
      </c>
    </row>
    <row r="43" spans="1:5" ht="16.5" customHeight="1">
      <c r="A43" s="226"/>
      <c r="B43" s="158" t="s">
        <v>78</v>
      </c>
      <c r="C43" s="155"/>
      <c r="D43" s="155"/>
      <c r="E43" s="155"/>
    </row>
    <row r="44" spans="1:5" ht="16.5" customHeight="1">
      <c r="A44" s="226"/>
      <c r="B44" s="157" t="s">
        <v>569</v>
      </c>
      <c r="C44" s="155" t="s">
        <v>8</v>
      </c>
      <c r="D44" s="155">
        <v>9</v>
      </c>
      <c r="E44" s="155"/>
    </row>
    <row r="45" spans="1:5" ht="16.5" customHeight="1">
      <c r="A45" s="226"/>
      <c r="B45" s="157" t="s">
        <v>144</v>
      </c>
      <c r="C45" s="155" t="s">
        <v>8</v>
      </c>
      <c r="D45" s="155">
        <v>42</v>
      </c>
      <c r="E45" s="155"/>
    </row>
    <row r="46" spans="1:5" ht="16.5" customHeight="1">
      <c r="A46" s="226"/>
      <c r="B46" s="157" t="s">
        <v>93</v>
      </c>
      <c r="C46" s="155" t="s">
        <v>8</v>
      </c>
      <c r="D46" s="155">
        <v>2</v>
      </c>
      <c r="E46" s="155"/>
    </row>
    <row r="47" spans="1:5" ht="16.5" customHeight="1">
      <c r="A47" s="226"/>
      <c r="B47" s="158" t="s">
        <v>79</v>
      </c>
      <c r="C47" s="155"/>
      <c r="D47" s="155"/>
      <c r="E47" s="155"/>
    </row>
    <row r="48" spans="1:5" ht="16.5" customHeight="1">
      <c r="A48" s="226"/>
      <c r="B48" s="157" t="s">
        <v>80</v>
      </c>
      <c r="C48" s="141" t="s">
        <v>629</v>
      </c>
      <c r="D48" s="155">
        <v>1.9</v>
      </c>
      <c r="E48" s="155"/>
    </row>
    <row r="49" spans="1:5" ht="16.5" customHeight="1">
      <c r="A49" s="227"/>
      <c r="B49" s="157" t="s">
        <v>81</v>
      </c>
      <c r="C49" s="141" t="s">
        <v>629</v>
      </c>
      <c r="D49" s="155">
        <f>2750*0.5/1000</f>
        <v>1.375</v>
      </c>
      <c r="E49" s="49"/>
    </row>
    <row r="50" spans="1:5" ht="16.5" customHeight="1">
      <c r="A50" s="236" t="s">
        <v>36</v>
      </c>
      <c r="B50" s="161" t="s">
        <v>85</v>
      </c>
      <c r="C50" s="155"/>
      <c r="D50" s="155"/>
      <c r="E50" s="49"/>
    </row>
    <row r="51" spans="1:5" ht="16.5" customHeight="1">
      <c r="A51" s="226"/>
      <c r="B51" s="157" t="s">
        <v>82</v>
      </c>
      <c r="C51" s="155" t="s">
        <v>8</v>
      </c>
      <c r="D51" s="155">
        <v>4</v>
      </c>
      <c r="E51" s="155" t="s">
        <v>178</v>
      </c>
    </row>
    <row r="52" spans="1:5" ht="16.5" customHeight="1">
      <c r="A52" s="226"/>
      <c r="B52" s="157" t="s">
        <v>86</v>
      </c>
      <c r="C52" s="155" t="s">
        <v>8</v>
      </c>
      <c r="D52" s="155">
        <v>34</v>
      </c>
      <c r="E52" s="155"/>
    </row>
    <row r="53" spans="1:5" ht="16.5" customHeight="1">
      <c r="A53" s="227"/>
      <c r="B53" s="158" t="s">
        <v>87</v>
      </c>
      <c r="C53" s="141" t="s">
        <v>629</v>
      </c>
      <c r="D53" s="155">
        <v>0.4</v>
      </c>
      <c r="E53" s="49"/>
    </row>
    <row r="54" spans="1:5" ht="16.5" customHeight="1">
      <c r="A54" s="236" t="s">
        <v>37</v>
      </c>
      <c r="B54" s="161" t="s">
        <v>85</v>
      </c>
      <c r="C54" s="155"/>
      <c r="D54" s="155"/>
      <c r="E54" s="49"/>
    </row>
    <row r="55" spans="1:5" ht="16.5" customHeight="1">
      <c r="A55" s="226"/>
      <c r="B55" s="157" t="s">
        <v>82</v>
      </c>
      <c r="C55" s="155" t="s">
        <v>8</v>
      </c>
      <c r="D55" s="155">
        <v>4</v>
      </c>
      <c r="E55" s="155" t="s">
        <v>178</v>
      </c>
    </row>
    <row r="56" spans="1:5" ht="16.5" customHeight="1">
      <c r="A56" s="226"/>
      <c r="B56" s="157" t="s">
        <v>86</v>
      </c>
      <c r="C56" s="155" t="s">
        <v>8</v>
      </c>
      <c r="D56" s="155">
        <v>34</v>
      </c>
      <c r="E56" s="155"/>
    </row>
    <row r="57" spans="1:5" ht="16.5" customHeight="1">
      <c r="A57" s="227"/>
      <c r="B57" s="158" t="s">
        <v>87</v>
      </c>
      <c r="C57" s="141" t="s">
        <v>629</v>
      </c>
      <c r="D57" s="155">
        <v>0.4</v>
      </c>
      <c r="E57" s="49"/>
    </row>
    <row r="58" spans="1:5" ht="16.5" customHeight="1">
      <c r="A58" s="236" t="s">
        <v>76</v>
      </c>
      <c r="B58" s="161" t="s">
        <v>85</v>
      </c>
      <c r="C58" s="155"/>
      <c r="D58" s="155"/>
      <c r="E58" s="49"/>
    </row>
    <row r="59" spans="1:5" ht="16.5" customHeight="1">
      <c r="A59" s="226"/>
      <c r="B59" s="157" t="s">
        <v>82</v>
      </c>
      <c r="C59" s="155" t="s">
        <v>8</v>
      </c>
      <c r="D59" s="155">
        <v>4</v>
      </c>
      <c r="E59" s="155" t="s">
        <v>178</v>
      </c>
    </row>
    <row r="60" spans="1:5" ht="16.5" customHeight="1">
      <c r="A60" s="226"/>
      <c r="B60" s="157" t="s">
        <v>86</v>
      </c>
      <c r="C60" s="155" t="s">
        <v>8</v>
      </c>
      <c r="D60" s="155">
        <v>34</v>
      </c>
      <c r="E60" s="155"/>
    </row>
    <row r="61" spans="1:5" ht="16.5" customHeight="1">
      <c r="A61" s="227"/>
      <c r="B61" s="157" t="s">
        <v>87</v>
      </c>
      <c r="C61" s="141" t="s">
        <v>629</v>
      </c>
      <c r="D61" s="155">
        <v>0.65</v>
      </c>
      <c r="E61" s="49"/>
    </row>
    <row r="62" spans="1:5" ht="16.5" customHeight="1">
      <c r="A62" s="236" t="s">
        <v>68</v>
      </c>
      <c r="B62" s="161" t="s">
        <v>85</v>
      </c>
      <c r="C62" s="155" t="s">
        <v>8</v>
      </c>
      <c r="D62" s="155">
        <f>D63+D64</f>
        <v>34</v>
      </c>
      <c r="E62" s="49"/>
    </row>
    <row r="63" spans="1:5" ht="16.5" customHeight="1">
      <c r="A63" s="226"/>
      <c r="B63" s="157" t="s">
        <v>82</v>
      </c>
      <c r="C63" s="155" t="s">
        <v>8</v>
      </c>
      <c r="D63" s="155">
        <v>4</v>
      </c>
      <c r="E63" s="155" t="s">
        <v>178</v>
      </c>
    </row>
    <row r="64" spans="1:5" ht="16.5" customHeight="1">
      <c r="A64" s="226"/>
      <c r="B64" s="157" t="s">
        <v>86</v>
      </c>
      <c r="C64" s="155" t="s">
        <v>8</v>
      </c>
      <c r="D64" s="155">
        <v>30</v>
      </c>
      <c r="E64" s="155"/>
    </row>
    <row r="65" spans="1:5" ht="16.5" customHeight="1">
      <c r="A65" s="227"/>
      <c r="B65" s="157" t="s">
        <v>87</v>
      </c>
      <c r="C65" s="141" t="s">
        <v>629</v>
      </c>
      <c r="D65" s="155">
        <v>0.65</v>
      </c>
      <c r="E65" s="49"/>
    </row>
    <row r="66" spans="1:5" ht="16.5" customHeight="1">
      <c r="A66" s="236" t="s">
        <v>69</v>
      </c>
      <c r="B66" s="161" t="s">
        <v>85</v>
      </c>
      <c r="C66" s="155"/>
      <c r="D66" s="155"/>
      <c r="E66" s="49"/>
    </row>
    <row r="67" spans="1:5" ht="16.5" customHeight="1">
      <c r="A67" s="226"/>
      <c r="B67" s="157" t="s">
        <v>82</v>
      </c>
      <c r="C67" s="155" t="s">
        <v>8</v>
      </c>
      <c r="D67" s="155">
        <v>4</v>
      </c>
      <c r="E67" s="155" t="s">
        <v>178</v>
      </c>
    </row>
    <row r="68" spans="1:5" ht="16.5" customHeight="1">
      <c r="A68" s="226"/>
      <c r="B68" s="157" t="s">
        <v>86</v>
      </c>
      <c r="C68" s="155" t="s">
        <v>8</v>
      </c>
      <c r="D68" s="155">
        <v>30</v>
      </c>
      <c r="E68" s="155" t="s">
        <v>552</v>
      </c>
    </row>
    <row r="69" spans="1:5" ht="16.5" customHeight="1">
      <c r="A69" s="227"/>
      <c r="B69" s="157" t="s">
        <v>87</v>
      </c>
      <c r="C69" s="141" t="s">
        <v>629</v>
      </c>
      <c r="D69" s="155">
        <v>0.9</v>
      </c>
      <c r="E69" s="49"/>
    </row>
    <row r="70" spans="1:5" ht="16.5" customHeight="1">
      <c r="A70" s="236" t="s">
        <v>95</v>
      </c>
      <c r="B70" s="161" t="s">
        <v>85</v>
      </c>
      <c r="C70" s="155"/>
      <c r="D70" s="155"/>
      <c r="E70" s="49"/>
    </row>
    <row r="71" spans="1:5" ht="16.5" customHeight="1">
      <c r="A71" s="226"/>
      <c r="B71" s="157" t="s">
        <v>82</v>
      </c>
      <c r="C71" s="155" t="s">
        <v>8</v>
      </c>
      <c r="D71" s="155">
        <v>4</v>
      </c>
      <c r="E71" s="155" t="s">
        <v>178</v>
      </c>
    </row>
    <row r="72" spans="1:5" ht="16.5" customHeight="1">
      <c r="A72" s="226"/>
      <c r="B72" s="157" t="s">
        <v>86</v>
      </c>
      <c r="C72" s="155" t="s">
        <v>8</v>
      </c>
      <c r="D72" s="155">
        <v>12</v>
      </c>
      <c r="E72" s="155"/>
    </row>
    <row r="73" spans="1:5" ht="16.5" customHeight="1">
      <c r="A73" s="227"/>
      <c r="B73" s="157" t="s">
        <v>87</v>
      </c>
      <c r="C73" s="141" t="s">
        <v>629</v>
      </c>
      <c r="D73" s="155">
        <v>0.9</v>
      </c>
      <c r="E73" s="49"/>
    </row>
    <row r="74" spans="1:5" ht="16.5" customHeight="1">
      <c r="A74" s="236" t="s">
        <v>96</v>
      </c>
      <c r="B74" s="161" t="s">
        <v>145</v>
      </c>
      <c r="C74" s="155" t="s">
        <v>8</v>
      </c>
      <c r="D74" s="155">
        <v>120</v>
      </c>
      <c r="E74" s="155"/>
    </row>
    <row r="75" spans="1:5" ht="16.5" customHeight="1">
      <c r="A75" s="226"/>
      <c r="B75" s="161" t="s">
        <v>146</v>
      </c>
      <c r="C75" s="155" t="s">
        <v>8</v>
      </c>
      <c r="D75" s="155">
        <v>20</v>
      </c>
      <c r="E75" s="155"/>
    </row>
    <row r="76" spans="1:5" ht="16.5" customHeight="1">
      <c r="A76" s="227"/>
      <c r="B76" s="157" t="s">
        <v>570</v>
      </c>
      <c r="C76" s="141" t="s">
        <v>629</v>
      </c>
      <c r="D76" s="155">
        <v>10</v>
      </c>
      <c r="E76" s="155"/>
    </row>
    <row r="77" spans="1:5" ht="16.5">
      <c r="A77" s="235" t="s">
        <v>645</v>
      </c>
      <c r="B77" s="235"/>
      <c r="C77" s="235"/>
      <c r="D77" s="235"/>
      <c r="E77" s="235"/>
    </row>
    <row r="78" ht="16.5">
      <c r="A78" s="73"/>
    </row>
    <row r="79" ht="16.5">
      <c r="A79" s="73"/>
    </row>
    <row r="80" ht="16.5">
      <c r="A80" s="73"/>
    </row>
    <row r="81" ht="16.5">
      <c r="A81" s="73"/>
    </row>
    <row r="82" ht="16.5">
      <c r="A82" s="73"/>
    </row>
    <row r="83" ht="16.5">
      <c r="A83" s="73"/>
    </row>
    <row r="84" ht="16.5">
      <c r="A84" s="73"/>
    </row>
    <row r="85" ht="16.5">
      <c r="A85" s="73"/>
    </row>
    <row r="86" ht="16.5">
      <c r="A86" s="73"/>
    </row>
    <row r="87" ht="16.5">
      <c r="A87" s="73"/>
    </row>
    <row r="88" ht="16.5">
      <c r="A88" s="73"/>
    </row>
    <row r="89" ht="16.5">
      <c r="A89" s="73"/>
    </row>
  </sheetData>
  <mergeCells count="19">
    <mergeCell ref="A77:E77"/>
    <mergeCell ref="A62:A65"/>
    <mergeCell ref="A66:A69"/>
    <mergeCell ref="A19:A21"/>
    <mergeCell ref="A22:A24"/>
    <mergeCell ref="A25:A27"/>
    <mergeCell ref="A28:A30"/>
    <mergeCell ref="A31:A33"/>
    <mergeCell ref="A34:A36"/>
    <mergeCell ref="A1:E1"/>
    <mergeCell ref="A70:A73"/>
    <mergeCell ref="A74:A76"/>
    <mergeCell ref="A2:E2"/>
    <mergeCell ref="A38:A49"/>
    <mergeCell ref="A50:A53"/>
    <mergeCell ref="E11:E18"/>
    <mergeCell ref="A11:A18"/>
    <mergeCell ref="A54:A57"/>
    <mergeCell ref="A58:A61"/>
  </mergeCells>
  <printOptions/>
  <pageMargins left="0.39" right="0.25" top="0.55" bottom="0.56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87"/>
  <sheetViews>
    <sheetView workbookViewId="0" topLeftCell="A1">
      <selection activeCell="A2" sqref="A2:E2"/>
    </sheetView>
  </sheetViews>
  <sheetFormatPr defaultColWidth="9.140625" defaultRowHeight="12.75"/>
  <cols>
    <col min="1" max="1" width="10.57421875" style="7" customWidth="1"/>
    <col min="2" max="2" width="43.57421875" style="7" customWidth="1"/>
    <col min="3" max="3" width="13.57421875" style="7" customWidth="1"/>
    <col min="4" max="4" width="15.00390625" style="7" customWidth="1"/>
    <col min="5" max="5" width="16.7109375" style="7" customWidth="1"/>
    <col min="6" max="16384" width="9.140625" style="7" customWidth="1"/>
  </cols>
  <sheetData>
    <row r="1" spans="1:5" ht="16.5">
      <c r="A1" s="231" t="s">
        <v>687</v>
      </c>
      <c r="B1" s="231"/>
      <c r="C1" s="231"/>
      <c r="D1" s="231"/>
      <c r="E1" s="231"/>
    </row>
    <row r="2" spans="1:5" s="1" customFormat="1" ht="16.5">
      <c r="A2" s="230" t="s">
        <v>657</v>
      </c>
      <c r="B2" s="230"/>
      <c r="C2" s="230"/>
      <c r="D2" s="230"/>
      <c r="E2" s="230"/>
    </row>
    <row r="3" spans="1:5" s="1" customFormat="1" ht="9" customHeight="1">
      <c r="A3" s="2"/>
      <c r="B3" s="2"/>
      <c r="C3" s="2"/>
      <c r="D3" s="2"/>
      <c r="E3" s="2"/>
    </row>
    <row r="4" spans="1:5" s="6" customFormat="1" ht="15" customHeight="1">
      <c r="A4" s="4"/>
      <c r="B4" s="3" t="s">
        <v>400</v>
      </c>
      <c r="C4" s="60"/>
      <c r="D4" s="60"/>
      <c r="E4" s="60"/>
    </row>
    <row r="5" spans="1:5" s="6" customFormat="1" ht="15" customHeight="1">
      <c r="A5" s="4"/>
      <c r="B5" s="3" t="s">
        <v>402</v>
      </c>
      <c r="C5" s="60"/>
      <c r="D5" s="60"/>
      <c r="E5" s="60"/>
    </row>
    <row r="6" spans="1:5" s="6" customFormat="1" ht="15" customHeight="1">
      <c r="A6" s="4"/>
      <c r="B6" s="3" t="s">
        <v>401</v>
      </c>
      <c r="C6" s="60"/>
      <c r="D6" s="60"/>
      <c r="E6" s="60"/>
    </row>
    <row r="7" spans="1:5" s="6" customFormat="1" ht="15.75" customHeight="1">
      <c r="A7" s="4"/>
      <c r="B7" s="3" t="s">
        <v>559</v>
      </c>
      <c r="C7" s="60"/>
      <c r="D7" s="60"/>
      <c r="E7" s="60"/>
    </row>
    <row r="8" s="5" customFormat="1" ht="8.25" customHeight="1">
      <c r="A8" s="4"/>
    </row>
    <row r="9" spans="1:5" ht="25.5" customHeight="1">
      <c r="A9" s="8" t="s">
        <v>117</v>
      </c>
      <c r="B9" s="8" t="s">
        <v>63</v>
      </c>
      <c r="C9" s="8" t="s">
        <v>1</v>
      </c>
      <c r="D9" s="8" t="s">
        <v>44</v>
      </c>
      <c r="E9" s="8" t="s">
        <v>2</v>
      </c>
    </row>
    <row r="10" spans="1:5" ht="16.5">
      <c r="A10" s="8" t="s">
        <v>168</v>
      </c>
      <c r="B10" s="61" t="s">
        <v>461</v>
      </c>
      <c r="C10" s="8"/>
      <c r="D10" s="8"/>
      <c r="E10" s="8"/>
    </row>
    <row r="11" spans="1:5" ht="18" customHeight="1">
      <c r="A11" s="240" t="s">
        <v>35</v>
      </c>
      <c r="B11" s="21" t="s">
        <v>296</v>
      </c>
      <c r="C11" s="28" t="s">
        <v>13</v>
      </c>
      <c r="D11" s="28">
        <v>395</v>
      </c>
      <c r="E11" s="28"/>
    </row>
    <row r="12" spans="1:5" ht="18" customHeight="1">
      <c r="A12" s="241"/>
      <c r="B12" s="21" t="s">
        <v>205</v>
      </c>
      <c r="C12" s="28"/>
      <c r="D12" s="28"/>
      <c r="E12" s="28"/>
    </row>
    <row r="13" spans="1:5" ht="18" customHeight="1">
      <c r="A13" s="241"/>
      <c r="B13" s="53" t="s">
        <v>206</v>
      </c>
      <c r="C13" s="28" t="s">
        <v>626</v>
      </c>
      <c r="D13" s="28">
        <v>360</v>
      </c>
      <c r="E13" s="28"/>
    </row>
    <row r="14" spans="1:5" ht="18" customHeight="1">
      <c r="A14" s="241"/>
      <c r="B14" s="53" t="s">
        <v>362</v>
      </c>
      <c r="C14" s="28" t="s">
        <v>627</v>
      </c>
      <c r="D14" s="62" t="s">
        <v>430</v>
      </c>
      <c r="E14" s="62"/>
    </row>
    <row r="15" spans="1:5" ht="18" customHeight="1">
      <c r="A15" s="241"/>
      <c r="B15" s="53" t="s">
        <v>479</v>
      </c>
      <c r="C15" s="28" t="s">
        <v>626</v>
      </c>
      <c r="D15" s="28">
        <v>80</v>
      </c>
      <c r="E15" s="28"/>
    </row>
    <row r="16" spans="1:5" ht="18" customHeight="1">
      <c r="A16" s="241"/>
      <c r="B16" s="53" t="s">
        <v>480</v>
      </c>
      <c r="C16" s="28" t="s">
        <v>626</v>
      </c>
      <c r="D16" s="28">
        <v>180</v>
      </c>
      <c r="E16" s="28"/>
    </row>
    <row r="17" spans="1:5" ht="18" customHeight="1">
      <c r="A17" s="241"/>
      <c r="B17" s="54" t="s">
        <v>481</v>
      </c>
      <c r="C17" s="28" t="s">
        <v>626</v>
      </c>
      <c r="D17" s="28">
        <v>50</v>
      </c>
      <c r="E17" s="28"/>
    </row>
    <row r="18" spans="1:5" ht="18" customHeight="1">
      <c r="A18" s="241"/>
      <c r="B18" s="21" t="s">
        <v>207</v>
      </c>
      <c r="C18" s="28"/>
      <c r="D18" s="28"/>
      <c r="E18" s="28"/>
    </row>
    <row r="19" spans="1:5" ht="18" customHeight="1">
      <c r="A19" s="241"/>
      <c r="B19" s="53" t="s">
        <v>431</v>
      </c>
      <c r="C19" s="28" t="s">
        <v>628</v>
      </c>
      <c r="D19" s="28">
        <v>4</v>
      </c>
      <c r="E19" s="28"/>
    </row>
    <row r="20" spans="1:5" ht="18" customHeight="1">
      <c r="A20" s="248"/>
      <c r="B20" s="53" t="s">
        <v>432</v>
      </c>
      <c r="C20" s="28" t="s">
        <v>628</v>
      </c>
      <c r="D20" s="28">
        <v>1</v>
      </c>
      <c r="E20" s="28"/>
    </row>
    <row r="21" spans="1:5" ht="18" customHeight="1">
      <c r="A21" s="240" t="s">
        <v>36</v>
      </c>
      <c r="B21" s="21" t="s">
        <v>208</v>
      </c>
      <c r="C21" s="28"/>
      <c r="D21" s="28"/>
      <c r="E21" s="28"/>
    </row>
    <row r="22" spans="1:5" ht="18" customHeight="1">
      <c r="A22" s="241"/>
      <c r="B22" s="53" t="s">
        <v>479</v>
      </c>
      <c r="C22" s="28" t="s">
        <v>626</v>
      </c>
      <c r="D22" s="28">
        <v>80</v>
      </c>
      <c r="E22" s="55"/>
    </row>
    <row r="23" spans="1:5" ht="18" customHeight="1">
      <c r="A23" s="241"/>
      <c r="B23" s="53" t="s">
        <v>480</v>
      </c>
      <c r="C23" s="28" t="s">
        <v>626</v>
      </c>
      <c r="D23" s="28">
        <v>180</v>
      </c>
      <c r="E23" s="55"/>
    </row>
    <row r="24" spans="1:5" ht="18" customHeight="1">
      <c r="A24" s="241"/>
      <c r="B24" s="54" t="s">
        <v>481</v>
      </c>
      <c r="C24" s="28" t="s">
        <v>626</v>
      </c>
      <c r="D24" s="28">
        <v>50</v>
      </c>
      <c r="E24" s="55"/>
    </row>
    <row r="25" spans="1:5" ht="18" customHeight="1">
      <c r="A25" s="241"/>
      <c r="B25" s="21" t="s">
        <v>209</v>
      </c>
      <c r="C25" s="28"/>
      <c r="D25" s="28"/>
      <c r="E25" s="28"/>
    </row>
    <row r="26" spans="1:5" ht="18" customHeight="1">
      <c r="A26" s="241"/>
      <c r="B26" s="21" t="s">
        <v>26</v>
      </c>
      <c r="C26" s="28" t="s">
        <v>628</v>
      </c>
      <c r="D26" s="28">
        <v>1</v>
      </c>
      <c r="E26" s="14"/>
    </row>
    <row r="27" spans="1:5" ht="18" customHeight="1">
      <c r="A27" s="240" t="s">
        <v>37</v>
      </c>
      <c r="B27" s="21" t="s">
        <v>208</v>
      </c>
      <c r="C27" s="35"/>
      <c r="D27" s="35"/>
      <c r="E27" s="55"/>
    </row>
    <row r="28" spans="1:5" ht="18" customHeight="1">
      <c r="A28" s="241"/>
      <c r="B28" s="53" t="s">
        <v>479</v>
      </c>
      <c r="C28" s="28" t="s">
        <v>626</v>
      </c>
      <c r="D28" s="28">
        <v>80</v>
      </c>
      <c r="E28" s="55"/>
    </row>
    <row r="29" spans="1:5" ht="18" customHeight="1">
      <c r="A29" s="241"/>
      <c r="B29" s="53" t="s">
        <v>480</v>
      </c>
      <c r="C29" s="28" t="s">
        <v>626</v>
      </c>
      <c r="D29" s="28">
        <v>180</v>
      </c>
      <c r="E29" s="55"/>
    </row>
    <row r="30" spans="1:5" ht="18" customHeight="1">
      <c r="A30" s="241"/>
      <c r="B30" s="54" t="s">
        <v>481</v>
      </c>
      <c r="C30" s="28" t="s">
        <v>626</v>
      </c>
      <c r="D30" s="28">
        <v>50</v>
      </c>
      <c r="E30" s="55"/>
    </row>
    <row r="31" spans="1:5" ht="18" customHeight="1">
      <c r="A31" s="241"/>
      <c r="B31" s="21" t="s">
        <v>209</v>
      </c>
      <c r="C31" s="28"/>
      <c r="D31" s="28"/>
      <c r="E31" s="55"/>
    </row>
    <row r="32" spans="1:5" ht="18" customHeight="1">
      <c r="A32" s="241"/>
      <c r="B32" s="21" t="s">
        <v>26</v>
      </c>
      <c r="C32" s="28" t="s">
        <v>628</v>
      </c>
      <c r="D32" s="28">
        <v>2</v>
      </c>
      <c r="E32" s="14"/>
    </row>
    <row r="33" spans="1:5" ht="18" customHeight="1">
      <c r="A33" s="240" t="s">
        <v>67</v>
      </c>
      <c r="B33" s="21" t="s">
        <v>208</v>
      </c>
      <c r="C33" s="28"/>
      <c r="D33" s="28"/>
      <c r="E33" s="55"/>
    </row>
    <row r="34" spans="1:5" ht="18" customHeight="1">
      <c r="A34" s="241"/>
      <c r="B34" s="53" t="s">
        <v>479</v>
      </c>
      <c r="C34" s="28" t="s">
        <v>626</v>
      </c>
      <c r="D34" s="28">
        <v>108</v>
      </c>
      <c r="E34" s="55"/>
    </row>
    <row r="35" spans="1:5" ht="18" customHeight="1">
      <c r="A35" s="241"/>
      <c r="B35" s="53" t="s">
        <v>480</v>
      </c>
      <c r="C35" s="28" t="s">
        <v>626</v>
      </c>
      <c r="D35" s="28">
        <v>280</v>
      </c>
      <c r="E35" s="55"/>
    </row>
    <row r="36" spans="1:5" ht="18" customHeight="1">
      <c r="A36" s="241"/>
      <c r="B36" s="54" t="s">
        <v>481</v>
      </c>
      <c r="C36" s="28" t="s">
        <v>626</v>
      </c>
      <c r="D36" s="28">
        <v>70</v>
      </c>
      <c r="E36" s="55"/>
    </row>
    <row r="37" spans="1:5" ht="18" customHeight="1">
      <c r="A37" s="241"/>
      <c r="B37" s="21" t="s">
        <v>209</v>
      </c>
      <c r="C37" s="28"/>
      <c r="D37" s="28"/>
      <c r="E37" s="55"/>
    </row>
    <row r="38" spans="1:5" ht="18" customHeight="1">
      <c r="A38" s="241"/>
      <c r="B38" s="21" t="s">
        <v>26</v>
      </c>
      <c r="C38" s="28" t="s">
        <v>628</v>
      </c>
      <c r="D38" s="28">
        <v>2</v>
      </c>
      <c r="E38" s="14"/>
    </row>
    <row r="39" spans="1:5" ht="18" customHeight="1">
      <c r="A39" s="228" t="s">
        <v>50</v>
      </c>
      <c r="B39" s="21" t="s">
        <v>208</v>
      </c>
      <c r="C39" s="28"/>
      <c r="D39" s="28"/>
      <c r="E39" s="55"/>
    </row>
    <row r="40" spans="1:5" ht="18" customHeight="1">
      <c r="A40" s="228"/>
      <c r="B40" s="53" t="s">
        <v>206</v>
      </c>
      <c r="C40" s="28" t="s">
        <v>626</v>
      </c>
      <c r="D40" s="28">
        <v>360</v>
      </c>
      <c r="E40" s="55"/>
    </row>
    <row r="41" spans="1:5" ht="18" customHeight="1">
      <c r="A41" s="228"/>
      <c r="B41" s="53" t="s">
        <v>362</v>
      </c>
      <c r="C41" s="28" t="s">
        <v>627</v>
      </c>
      <c r="D41" s="62" t="s">
        <v>430</v>
      </c>
      <c r="E41" s="55"/>
    </row>
    <row r="42" spans="1:5" ht="18" customHeight="1">
      <c r="A42" s="228"/>
      <c r="B42" s="53" t="s">
        <v>479</v>
      </c>
      <c r="C42" s="28" t="s">
        <v>626</v>
      </c>
      <c r="D42" s="28">
        <v>150</v>
      </c>
      <c r="E42" s="55"/>
    </row>
    <row r="43" spans="1:5" ht="18" customHeight="1">
      <c r="A43" s="228"/>
      <c r="B43" s="53" t="s">
        <v>480</v>
      </c>
      <c r="C43" s="28" t="s">
        <v>626</v>
      </c>
      <c r="D43" s="28">
        <v>360</v>
      </c>
      <c r="E43" s="55"/>
    </row>
    <row r="44" spans="1:5" ht="18" customHeight="1">
      <c r="A44" s="228"/>
      <c r="B44" s="54" t="s">
        <v>481</v>
      </c>
      <c r="C44" s="28" t="s">
        <v>626</v>
      </c>
      <c r="D44" s="28">
        <v>110</v>
      </c>
      <c r="E44" s="55"/>
    </row>
    <row r="45" spans="1:5" ht="18" customHeight="1">
      <c r="A45" s="228"/>
      <c r="B45" s="21" t="s">
        <v>209</v>
      </c>
      <c r="C45" s="28"/>
      <c r="D45" s="28"/>
      <c r="E45" s="55"/>
    </row>
    <row r="46" spans="1:5" ht="18" customHeight="1">
      <c r="A46" s="228"/>
      <c r="B46" s="21" t="s">
        <v>26</v>
      </c>
      <c r="C46" s="28" t="s">
        <v>628</v>
      </c>
      <c r="D46" s="28">
        <v>2</v>
      </c>
      <c r="E46" s="14"/>
    </row>
    <row r="47" spans="1:5" ht="18" customHeight="1">
      <c r="A47" s="9" t="s">
        <v>170</v>
      </c>
      <c r="B47" s="93" t="s">
        <v>458</v>
      </c>
      <c r="C47" s="95"/>
      <c r="D47" s="95"/>
      <c r="E47" s="96"/>
    </row>
    <row r="48" spans="1:5" ht="18" customHeight="1">
      <c r="A48" s="239" t="s">
        <v>35</v>
      </c>
      <c r="B48" s="71" t="s">
        <v>73</v>
      </c>
      <c r="C48" s="31"/>
      <c r="D48" s="31"/>
      <c r="E48" s="31"/>
    </row>
    <row r="49" spans="1:5" ht="18" customHeight="1">
      <c r="A49" s="237"/>
      <c r="B49" s="72" t="s">
        <v>88</v>
      </c>
      <c r="C49" s="31" t="s">
        <v>8</v>
      </c>
      <c r="D49" s="31">
        <v>9</v>
      </c>
      <c r="E49" s="31"/>
    </row>
    <row r="50" spans="1:5" ht="18" customHeight="1">
      <c r="A50" s="237"/>
      <c r="B50" s="72" t="s">
        <v>214</v>
      </c>
      <c r="C50" s="31" t="s">
        <v>8</v>
      </c>
      <c r="D50" s="31">
        <v>3</v>
      </c>
      <c r="E50" s="31"/>
    </row>
    <row r="51" spans="1:5" ht="18" customHeight="1">
      <c r="A51" s="237"/>
      <c r="B51" s="72" t="s">
        <v>572</v>
      </c>
      <c r="C51" s="31"/>
      <c r="D51" s="31"/>
      <c r="E51" s="31"/>
    </row>
    <row r="52" spans="1:5" ht="18" customHeight="1">
      <c r="A52" s="237"/>
      <c r="B52" s="72" t="s">
        <v>546</v>
      </c>
      <c r="C52" s="31" t="s">
        <v>8</v>
      </c>
      <c r="D52" s="31">
        <v>12</v>
      </c>
      <c r="E52" s="31" t="s">
        <v>137</v>
      </c>
    </row>
    <row r="53" spans="1:5" ht="18" customHeight="1">
      <c r="A53" s="237"/>
      <c r="B53" s="72" t="s">
        <v>547</v>
      </c>
      <c r="C53" s="28" t="s">
        <v>637</v>
      </c>
      <c r="D53" s="31">
        <v>0.7</v>
      </c>
      <c r="E53" s="31"/>
    </row>
    <row r="54" spans="1:5" ht="18" customHeight="1">
      <c r="A54" s="237"/>
      <c r="B54" s="24" t="s">
        <v>421</v>
      </c>
      <c r="C54" s="31" t="s">
        <v>8</v>
      </c>
      <c r="D54" s="31">
        <v>4</v>
      </c>
      <c r="E54" s="31"/>
    </row>
    <row r="55" spans="1:5" ht="18" customHeight="1">
      <c r="A55" s="237"/>
      <c r="B55" s="24" t="s">
        <v>78</v>
      </c>
      <c r="C55" s="31"/>
      <c r="D55" s="31"/>
      <c r="E55" s="31"/>
    </row>
    <row r="56" spans="1:5" ht="18" customHeight="1">
      <c r="A56" s="237"/>
      <c r="B56" s="72" t="s">
        <v>82</v>
      </c>
      <c r="C56" s="31" t="s">
        <v>8</v>
      </c>
      <c r="D56" s="31">
        <v>7</v>
      </c>
      <c r="E56" s="31"/>
    </row>
    <row r="57" spans="1:5" ht="18" customHeight="1">
      <c r="A57" s="237"/>
      <c r="B57" s="72" t="s">
        <v>139</v>
      </c>
      <c r="C57" s="31" t="s">
        <v>8</v>
      </c>
      <c r="D57" s="31">
        <v>36</v>
      </c>
      <c r="E57" s="31"/>
    </row>
    <row r="58" spans="1:5" ht="18" customHeight="1">
      <c r="A58" s="237"/>
      <c r="B58" s="157" t="s">
        <v>93</v>
      </c>
      <c r="C58" s="155" t="s">
        <v>8</v>
      </c>
      <c r="D58" s="155">
        <v>2</v>
      </c>
      <c r="E58" s="155"/>
    </row>
    <row r="59" spans="1:5" ht="18" customHeight="1">
      <c r="A59" s="237"/>
      <c r="B59" s="158" t="s">
        <v>79</v>
      </c>
      <c r="C59" s="155"/>
      <c r="D59" s="155"/>
      <c r="E59" s="155"/>
    </row>
    <row r="60" spans="1:5" ht="18" customHeight="1">
      <c r="A60" s="237"/>
      <c r="B60" s="157" t="s">
        <v>80</v>
      </c>
      <c r="C60" s="141" t="s">
        <v>629</v>
      </c>
      <c r="D60" s="155">
        <v>4.58</v>
      </c>
      <c r="E60" s="155"/>
    </row>
    <row r="61" spans="1:5" ht="18" customHeight="1">
      <c r="A61" s="238"/>
      <c r="B61" s="157" t="s">
        <v>81</v>
      </c>
      <c r="C61" s="141" t="s">
        <v>629</v>
      </c>
      <c r="D61" s="193">
        <f>395*0.5/1000</f>
        <v>0.1975</v>
      </c>
      <c r="E61" s="49"/>
    </row>
    <row r="62" spans="1:5" ht="18" customHeight="1">
      <c r="A62" s="236" t="s">
        <v>36</v>
      </c>
      <c r="B62" s="161" t="s">
        <v>85</v>
      </c>
      <c r="C62" s="155"/>
      <c r="D62" s="155"/>
      <c r="E62" s="49"/>
    </row>
    <row r="63" spans="1:5" ht="18" customHeight="1">
      <c r="A63" s="226"/>
      <c r="B63" s="157" t="s">
        <v>135</v>
      </c>
      <c r="C63" s="155" t="s">
        <v>8</v>
      </c>
      <c r="D63" s="155">
        <v>4</v>
      </c>
      <c r="E63" s="155"/>
    </row>
    <row r="64" spans="1:5" ht="18" customHeight="1">
      <c r="A64" s="226"/>
      <c r="B64" s="157" t="s">
        <v>139</v>
      </c>
      <c r="C64" s="155" t="s">
        <v>8</v>
      </c>
      <c r="D64" s="155">
        <v>36</v>
      </c>
      <c r="E64" s="155"/>
    </row>
    <row r="65" spans="1:5" ht="18" customHeight="1">
      <c r="A65" s="226"/>
      <c r="B65" s="157" t="s">
        <v>93</v>
      </c>
      <c r="C65" s="155" t="s">
        <v>8</v>
      </c>
      <c r="D65" s="155">
        <v>3</v>
      </c>
      <c r="E65" s="155"/>
    </row>
    <row r="66" spans="1:5" ht="18" customHeight="1">
      <c r="A66" s="227"/>
      <c r="B66" s="158" t="s">
        <v>87</v>
      </c>
      <c r="C66" s="141" t="s">
        <v>629</v>
      </c>
      <c r="D66" s="155">
        <v>0.31</v>
      </c>
      <c r="E66" s="49"/>
    </row>
    <row r="67" spans="1:5" ht="18" customHeight="1">
      <c r="A67" s="236" t="s">
        <v>37</v>
      </c>
      <c r="B67" s="161" t="s">
        <v>85</v>
      </c>
      <c r="C67" s="155"/>
      <c r="D67" s="155"/>
      <c r="E67" s="49"/>
    </row>
    <row r="68" spans="1:5" ht="18" customHeight="1">
      <c r="A68" s="226"/>
      <c r="B68" s="157" t="s">
        <v>135</v>
      </c>
      <c r="C68" s="155" t="s">
        <v>8</v>
      </c>
      <c r="D68" s="155">
        <v>4</v>
      </c>
      <c r="E68" s="155"/>
    </row>
    <row r="69" spans="1:5" ht="18" customHeight="1">
      <c r="A69" s="226"/>
      <c r="B69" s="157" t="s">
        <v>86</v>
      </c>
      <c r="C69" s="155" t="s">
        <v>8</v>
      </c>
      <c r="D69" s="155">
        <v>40</v>
      </c>
      <c r="E69" s="155"/>
    </row>
    <row r="70" spans="1:5" ht="18" customHeight="1">
      <c r="A70" s="226"/>
      <c r="B70" s="157" t="s">
        <v>93</v>
      </c>
      <c r="C70" s="155" t="s">
        <v>8</v>
      </c>
      <c r="D70" s="155">
        <v>2</v>
      </c>
      <c r="E70" s="155"/>
    </row>
    <row r="71" spans="1:5" ht="18" customHeight="1">
      <c r="A71" s="261"/>
      <c r="B71" s="158" t="s">
        <v>87</v>
      </c>
      <c r="C71" s="141" t="s">
        <v>629</v>
      </c>
      <c r="D71" s="155">
        <v>0.31</v>
      </c>
      <c r="E71" s="49"/>
    </row>
    <row r="72" spans="1:5" ht="18" customHeight="1">
      <c r="A72" s="262" t="s">
        <v>76</v>
      </c>
      <c r="B72" s="161" t="s">
        <v>85</v>
      </c>
      <c r="C72" s="155"/>
      <c r="D72" s="155"/>
      <c r="E72" s="49"/>
    </row>
    <row r="73" spans="1:5" ht="18" customHeight="1">
      <c r="A73" s="226"/>
      <c r="B73" s="157" t="s">
        <v>82</v>
      </c>
      <c r="C73" s="155" t="s">
        <v>8</v>
      </c>
      <c r="D73" s="155">
        <v>14</v>
      </c>
      <c r="E73" s="155"/>
    </row>
    <row r="74" spans="1:5" ht="18" customHeight="1">
      <c r="A74" s="226"/>
      <c r="B74" s="157" t="s">
        <v>86</v>
      </c>
      <c r="C74" s="155" t="s">
        <v>8</v>
      </c>
      <c r="D74" s="155">
        <v>40</v>
      </c>
      <c r="E74" s="155"/>
    </row>
    <row r="75" spans="1:5" ht="18" customHeight="1">
      <c r="A75" s="226"/>
      <c r="B75" s="157" t="s">
        <v>93</v>
      </c>
      <c r="C75" s="155" t="s">
        <v>8</v>
      </c>
      <c r="D75" s="155">
        <v>2</v>
      </c>
      <c r="E75" s="155"/>
    </row>
    <row r="76" spans="1:5" ht="18" customHeight="1">
      <c r="A76" s="227"/>
      <c r="B76" s="157" t="s">
        <v>87</v>
      </c>
      <c r="D76" s="192">
        <v>0.458</v>
      </c>
      <c r="E76" s="155"/>
    </row>
    <row r="77" spans="1:5" ht="18" customHeight="1">
      <c r="A77" s="236" t="s">
        <v>75</v>
      </c>
      <c r="B77" s="161" t="s">
        <v>85</v>
      </c>
      <c r="C77" s="155"/>
      <c r="D77" s="155"/>
      <c r="E77" s="155"/>
    </row>
    <row r="78" spans="1:5" ht="18" customHeight="1">
      <c r="A78" s="226"/>
      <c r="B78" s="157" t="s">
        <v>135</v>
      </c>
      <c r="C78" s="155" t="s">
        <v>8</v>
      </c>
      <c r="D78" s="155">
        <v>4</v>
      </c>
      <c r="E78" s="155"/>
    </row>
    <row r="79" spans="1:5" ht="18" customHeight="1">
      <c r="A79" s="226"/>
      <c r="B79" s="157" t="s">
        <v>86</v>
      </c>
      <c r="C79" s="155" t="s">
        <v>8</v>
      </c>
      <c r="D79" s="155">
        <v>45</v>
      </c>
      <c r="E79" s="155"/>
    </row>
    <row r="80" spans="1:5" ht="18" customHeight="1">
      <c r="A80" s="226"/>
      <c r="B80" s="157" t="s">
        <v>93</v>
      </c>
      <c r="C80" s="155" t="s">
        <v>8</v>
      </c>
      <c r="D80" s="155">
        <v>2</v>
      </c>
      <c r="E80" s="49"/>
    </row>
    <row r="81" spans="1:5" ht="18" customHeight="1">
      <c r="A81" s="226"/>
      <c r="B81" s="158" t="s">
        <v>89</v>
      </c>
      <c r="C81" s="155" t="s">
        <v>8</v>
      </c>
      <c r="D81" s="155">
        <v>36</v>
      </c>
      <c r="E81" s="49"/>
    </row>
    <row r="82" spans="1:5" ht="18" customHeight="1">
      <c r="A82" s="226"/>
      <c r="B82" s="158" t="s">
        <v>90</v>
      </c>
      <c r="C82" s="155"/>
      <c r="D82" s="155"/>
      <c r="E82" s="49"/>
    </row>
    <row r="83" spans="1:5" ht="18" customHeight="1">
      <c r="A83" s="226"/>
      <c r="B83" s="157" t="s">
        <v>80</v>
      </c>
      <c r="C83" s="141" t="s">
        <v>629</v>
      </c>
      <c r="D83" s="155">
        <v>1.7</v>
      </c>
      <c r="E83" s="49"/>
    </row>
    <row r="84" spans="1:5" ht="18" customHeight="1">
      <c r="A84" s="227"/>
      <c r="B84" s="157" t="s">
        <v>573</v>
      </c>
      <c r="C84" s="141" t="s">
        <v>629</v>
      </c>
      <c r="D84" s="155">
        <v>10.5</v>
      </c>
      <c r="E84" s="49"/>
    </row>
    <row r="85" ht="16.5">
      <c r="A85" s="73"/>
    </row>
    <row r="86" ht="16.5">
      <c r="A86" s="73"/>
    </row>
    <row r="87" ht="16.5">
      <c r="A87" s="73"/>
    </row>
  </sheetData>
  <mergeCells count="12">
    <mergeCell ref="A1:E1"/>
    <mergeCell ref="A77:A84"/>
    <mergeCell ref="A67:A71"/>
    <mergeCell ref="A72:A76"/>
    <mergeCell ref="A62:A66"/>
    <mergeCell ref="A48:A61"/>
    <mergeCell ref="A33:A38"/>
    <mergeCell ref="A2:E2"/>
    <mergeCell ref="A21:A26"/>
    <mergeCell ref="A27:A32"/>
    <mergeCell ref="A39:A46"/>
    <mergeCell ref="A11:A20"/>
  </mergeCells>
  <printOptions/>
  <pageMargins left="0.37" right="0.22" top="0.43" bottom="0.4" header="0.37" footer="0.3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E7" sqref="E7"/>
    </sheetView>
  </sheetViews>
  <sheetFormatPr defaultColWidth="9.140625" defaultRowHeight="12.75"/>
  <cols>
    <col min="1" max="1" width="5.421875" style="40" bestFit="1" customWidth="1"/>
    <col min="2" max="2" width="31.421875" style="7" customWidth="1"/>
    <col min="3" max="3" width="10.00390625" style="7" bestFit="1" customWidth="1"/>
    <col min="4" max="4" width="11.57421875" style="7" bestFit="1" customWidth="1"/>
    <col min="5" max="5" width="41.7109375" style="136" customWidth="1"/>
    <col min="6" max="16384" width="9.140625" style="7" customWidth="1"/>
  </cols>
  <sheetData>
    <row r="1" spans="1:5" ht="16.5">
      <c r="A1" s="229" t="s">
        <v>661</v>
      </c>
      <c r="B1" s="229"/>
      <c r="C1" s="229"/>
      <c r="D1" s="229"/>
      <c r="E1" s="229"/>
    </row>
    <row r="2" spans="1:5" s="1" customFormat="1" ht="16.5">
      <c r="A2" s="230" t="s">
        <v>657</v>
      </c>
      <c r="B2" s="230"/>
      <c r="C2" s="230"/>
      <c r="D2" s="230"/>
      <c r="E2" s="230"/>
    </row>
    <row r="3" spans="1:5" ht="12" customHeight="1">
      <c r="A3" s="160"/>
      <c r="B3" s="160"/>
      <c r="C3" s="160"/>
      <c r="D3" s="160"/>
      <c r="E3" s="208"/>
    </row>
    <row r="4" spans="1:5" ht="16.5">
      <c r="A4" s="219" t="s">
        <v>625</v>
      </c>
      <c r="C4" s="200"/>
      <c r="D4" s="200"/>
      <c r="E4" s="220"/>
    </row>
    <row r="5" spans="1:5" ht="9.75" customHeight="1">
      <c r="A5" s="160"/>
      <c r="B5" s="74"/>
      <c r="C5" s="160"/>
      <c r="D5" s="160"/>
      <c r="E5" s="208"/>
    </row>
    <row r="6" spans="1:5" s="5" customFormat="1" ht="26.25" customHeight="1">
      <c r="A6" s="8" t="s">
        <v>117</v>
      </c>
      <c r="B6" s="152" t="s">
        <v>0</v>
      </c>
      <c r="C6" s="152" t="s">
        <v>1</v>
      </c>
      <c r="D6" s="183" t="s">
        <v>44</v>
      </c>
      <c r="E6" s="209" t="s">
        <v>2</v>
      </c>
    </row>
    <row r="7" spans="1:5" s="5" customFormat="1" ht="16.5">
      <c r="A7" s="8" t="s">
        <v>168</v>
      </c>
      <c r="B7" s="61" t="s">
        <v>461</v>
      </c>
      <c r="C7" s="152"/>
      <c r="D7" s="195"/>
      <c r="E7" s="209"/>
    </row>
    <row r="8" spans="1:5" s="5" customFormat="1" ht="16.5">
      <c r="A8" s="98">
        <v>1</v>
      </c>
      <c r="B8" s="97" t="s">
        <v>472</v>
      </c>
      <c r="C8" s="152"/>
      <c r="D8" s="152"/>
      <c r="E8" s="209"/>
    </row>
    <row r="9" spans="1:5" ht="16.5">
      <c r="A9" s="210" t="s">
        <v>14</v>
      </c>
      <c r="B9" s="158" t="s">
        <v>115</v>
      </c>
      <c r="C9" s="155" t="s">
        <v>626</v>
      </c>
      <c r="D9" s="155">
        <v>20</v>
      </c>
      <c r="E9" s="164"/>
    </row>
    <row r="10" spans="1:5" s="1" customFormat="1" ht="16.5">
      <c r="A10" s="210" t="s">
        <v>14</v>
      </c>
      <c r="B10" s="87" t="s">
        <v>361</v>
      </c>
      <c r="C10" s="86" t="s">
        <v>627</v>
      </c>
      <c r="D10" s="203">
        <v>10</v>
      </c>
      <c r="E10" s="218" t="s">
        <v>635</v>
      </c>
    </row>
    <row r="11" spans="1:5" ht="16.5">
      <c r="A11" s="210" t="s">
        <v>14</v>
      </c>
      <c r="B11" s="21" t="s">
        <v>468</v>
      </c>
      <c r="C11" s="155" t="s">
        <v>626</v>
      </c>
      <c r="D11" s="155">
        <v>450</v>
      </c>
      <c r="E11" s="164"/>
    </row>
    <row r="12" spans="1:5" ht="16.5">
      <c r="A12" s="210" t="s">
        <v>14</v>
      </c>
      <c r="B12" s="21" t="s">
        <v>469</v>
      </c>
      <c r="C12" s="155" t="s">
        <v>626</v>
      </c>
      <c r="D12" s="155">
        <v>600</v>
      </c>
      <c r="E12" s="164"/>
    </row>
    <row r="13" spans="1:5" ht="16.5">
      <c r="A13" s="210" t="s">
        <v>14</v>
      </c>
      <c r="B13" s="87" t="s">
        <v>470</v>
      </c>
      <c r="C13" s="155" t="s">
        <v>626</v>
      </c>
      <c r="D13" s="155">
        <v>200</v>
      </c>
      <c r="E13" s="164"/>
    </row>
    <row r="14" spans="1:5" ht="16.5">
      <c r="A14" s="210" t="s">
        <v>14</v>
      </c>
      <c r="B14" s="158" t="s">
        <v>5</v>
      </c>
      <c r="C14" s="155" t="s">
        <v>626</v>
      </c>
      <c r="D14" s="155">
        <v>500</v>
      </c>
      <c r="E14" s="164"/>
    </row>
    <row r="15" spans="1:5" ht="16.5">
      <c r="A15" s="210" t="s">
        <v>14</v>
      </c>
      <c r="B15" s="158" t="s">
        <v>6</v>
      </c>
      <c r="C15" s="155"/>
      <c r="D15" s="155"/>
      <c r="E15" s="164"/>
    </row>
    <row r="16" spans="1:5" ht="16.5">
      <c r="A16" s="155" t="s">
        <v>359</v>
      </c>
      <c r="B16" s="158" t="s">
        <v>25</v>
      </c>
      <c r="C16" s="155" t="s">
        <v>628</v>
      </c>
      <c r="D16" s="155">
        <v>1</v>
      </c>
      <c r="E16" s="164"/>
    </row>
    <row r="17" spans="1:5" ht="16.5">
      <c r="A17" s="155" t="s">
        <v>359</v>
      </c>
      <c r="B17" s="158" t="s">
        <v>26</v>
      </c>
      <c r="C17" s="155" t="s">
        <v>628</v>
      </c>
      <c r="D17" s="155">
        <v>1.5</v>
      </c>
      <c r="E17" s="164"/>
    </row>
    <row r="18" spans="1:5" ht="16.5">
      <c r="A18" s="155" t="s">
        <v>359</v>
      </c>
      <c r="B18" s="158" t="s">
        <v>30</v>
      </c>
      <c r="C18" s="155" t="s">
        <v>628</v>
      </c>
      <c r="D18" s="155">
        <v>10</v>
      </c>
      <c r="E18" s="164"/>
    </row>
    <row r="19" spans="1:5" s="5" customFormat="1" ht="16.5">
      <c r="A19" s="57">
        <v>1</v>
      </c>
      <c r="B19" s="153" t="s">
        <v>471</v>
      </c>
      <c r="C19" s="152"/>
      <c r="D19" s="195"/>
      <c r="E19" s="209"/>
    </row>
    <row r="20" spans="1:5" ht="16.5">
      <c r="A20" s="155" t="s">
        <v>14</v>
      </c>
      <c r="B20" s="158" t="s">
        <v>115</v>
      </c>
      <c r="C20" s="155" t="s">
        <v>626</v>
      </c>
      <c r="D20" s="155">
        <v>20</v>
      </c>
      <c r="E20" s="164"/>
    </row>
    <row r="21" spans="1:5" s="1" customFormat="1" ht="16.5">
      <c r="A21" s="155" t="s">
        <v>14</v>
      </c>
      <c r="B21" s="87" t="s">
        <v>361</v>
      </c>
      <c r="C21" s="86" t="s">
        <v>627</v>
      </c>
      <c r="D21" s="203">
        <v>10</v>
      </c>
      <c r="E21" s="218" t="s">
        <v>635</v>
      </c>
    </row>
    <row r="22" spans="1:5" ht="16.5">
      <c r="A22" s="155" t="s">
        <v>14</v>
      </c>
      <c r="B22" s="21" t="s">
        <v>468</v>
      </c>
      <c r="C22" s="155" t="s">
        <v>626</v>
      </c>
      <c r="D22" s="155">
        <v>450</v>
      </c>
      <c r="E22" s="164"/>
    </row>
    <row r="23" spans="1:5" ht="16.5">
      <c r="A23" s="155" t="s">
        <v>14</v>
      </c>
      <c r="B23" s="21" t="s">
        <v>469</v>
      </c>
      <c r="C23" s="155" t="s">
        <v>626</v>
      </c>
      <c r="D23" s="155">
        <v>600</v>
      </c>
      <c r="E23" s="211"/>
    </row>
    <row r="24" spans="1:5" ht="16.5">
      <c r="A24" s="155" t="s">
        <v>14</v>
      </c>
      <c r="B24" s="87" t="s">
        <v>470</v>
      </c>
      <c r="C24" s="155" t="s">
        <v>626</v>
      </c>
      <c r="D24" s="155">
        <v>200</v>
      </c>
      <c r="E24" s="211"/>
    </row>
    <row r="25" spans="1:5" ht="16.5">
      <c r="A25" s="155" t="s">
        <v>14</v>
      </c>
      <c r="B25" s="158" t="s">
        <v>5</v>
      </c>
      <c r="C25" s="155" t="s">
        <v>626</v>
      </c>
      <c r="D25" s="155">
        <v>500</v>
      </c>
      <c r="E25" s="211"/>
    </row>
    <row r="26" spans="1:5" ht="16.5">
      <c r="A26" s="155" t="s">
        <v>14</v>
      </c>
      <c r="B26" s="158" t="s">
        <v>6</v>
      </c>
      <c r="C26" s="155"/>
      <c r="D26" s="155"/>
      <c r="E26" s="211"/>
    </row>
    <row r="27" spans="1:5" ht="16.5">
      <c r="A27" s="155" t="s">
        <v>359</v>
      </c>
      <c r="B27" s="158" t="s">
        <v>25</v>
      </c>
      <c r="C27" s="155" t="s">
        <v>628</v>
      </c>
      <c r="D27" s="155">
        <v>2</v>
      </c>
      <c r="E27" s="211"/>
    </row>
    <row r="28" spans="1:5" ht="16.5">
      <c r="A28" s="155" t="s">
        <v>359</v>
      </c>
      <c r="B28" s="158" t="s">
        <v>26</v>
      </c>
      <c r="C28" s="155" t="s">
        <v>628</v>
      </c>
      <c r="D28" s="155">
        <v>2</v>
      </c>
      <c r="E28" s="211"/>
    </row>
    <row r="29" spans="1:5" ht="16.5">
      <c r="A29" s="155" t="s">
        <v>359</v>
      </c>
      <c r="B29" s="158" t="s">
        <v>30</v>
      </c>
      <c r="C29" s="155" t="s">
        <v>628</v>
      </c>
      <c r="D29" s="155">
        <v>10</v>
      </c>
      <c r="E29" s="211"/>
    </row>
    <row r="30" spans="1:5" s="5" customFormat="1" ht="16.5">
      <c r="A30" s="152" t="s">
        <v>170</v>
      </c>
      <c r="B30" s="186" t="s">
        <v>458</v>
      </c>
      <c r="C30" s="152"/>
      <c r="D30" s="195"/>
      <c r="E30" s="209"/>
    </row>
    <row r="31" spans="1:5" ht="16.5">
      <c r="A31" s="155">
        <v>1</v>
      </c>
      <c r="B31" s="158" t="s">
        <v>7</v>
      </c>
      <c r="C31" s="155" t="s">
        <v>8</v>
      </c>
      <c r="D31" s="155">
        <v>10</v>
      </c>
      <c r="E31" s="164"/>
    </row>
    <row r="32" spans="1:5" ht="16.5">
      <c r="A32" s="155">
        <v>3</v>
      </c>
      <c r="B32" s="158" t="s">
        <v>18</v>
      </c>
      <c r="C32" s="155" t="s">
        <v>8</v>
      </c>
      <c r="D32" s="155">
        <v>20</v>
      </c>
      <c r="E32" s="164"/>
    </row>
    <row r="33" spans="1:5" ht="16.5">
      <c r="A33" s="155">
        <v>4</v>
      </c>
      <c r="B33" s="158" t="s">
        <v>9</v>
      </c>
      <c r="C33" s="155" t="s">
        <v>8</v>
      </c>
      <c r="D33" s="155"/>
      <c r="E33" s="164"/>
    </row>
    <row r="34" spans="1:5" ht="14.25" customHeight="1">
      <c r="A34" s="155" t="s">
        <v>14</v>
      </c>
      <c r="B34" s="158" t="s">
        <v>16</v>
      </c>
      <c r="C34" s="155" t="s">
        <v>8</v>
      </c>
      <c r="D34" s="155">
        <v>12</v>
      </c>
      <c r="E34" s="164"/>
    </row>
    <row r="35" spans="1:5" ht="16.5">
      <c r="A35" s="155" t="s">
        <v>14</v>
      </c>
      <c r="B35" s="158" t="s">
        <v>27</v>
      </c>
      <c r="C35" s="155" t="s">
        <v>8</v>
      </c>
      <c r="D35" s="155">
        <v>45</v>
      </c>
      <c r="E35" s="164" t="s">
        <v>167</v>
      </c>
    </row>
    <row r="36" spans="1:5" ht="16.5">
      <c r="A36" s="155" t="s">
        <v>14</v>
      </c>
      <c r="B36" s="158" t="s">
        <v>28</v>
      </c>
      <c r="C36" s="155" t="s">
        <v>8</v>
      </c>
      <c r="D36" s="155">
        <v>6</v>
      </c>
      <c r="E36" s="164" t="s">
        <v>141</v>
      </c>
    </row>
    <row r="37" spans="1:5" ht="16.5">
      <c r="A37" s="155">
        <v>5</v>
      </c>
      <c r="B37" s="158" t="s">
        <v>11</v>
      </c>
      <c r="C37" s="155" t="s">
        <v>8</v>
      </c>
      <c r="D37" s="155"/>
      <c r="E37" s="164"/>
    </row>
    <row r="38" spans="1:5" ht="16.5">
      <c r="A38" s="155" t="s">
        <v>14</v>
      </c>
      <c r="B38" s="158" t="s">
        <v>29</v>
      </c>
      <c r="C38" s="155" t="s">
        <v>8</v>
      </c>
      <c r="D38" s="155">
        <v>10</v>
      </c>
      <c r="E38" s="164"/>
    </row>
    <row r="39" spans="1:5" ht="16.5">
      <c r="A39" s="155" t="s">
        <v>14</v>
      </c>
      <c r="B39" s="158" t="s">
        <v>585</v>
      </c>
      <c r="C39" s="155" t="s">
        <v>8</v>
      </c>
      <c r="D39" s="155">
        <v>15</v>
      </c>
      <c r="E39" s="164"/>
    </row>
    <row r="40" spans="1:5" ht="16.5">
      <c r="A40" s="155" t="s">
        <v>14</v>
      </c>
      <c r="B40" s="158" t="s">
        <v>580</v>
      </c>
      <c r="C40" s="155" t="s">
        <v>8</v>
      </c>
      <c r="D40" s="212">
        <v>5</v>
      </c>
      <c r="E40" s="164"/>
    </row>
    <row r="41" spans="1:5" ht="16.5">
      <c r="A41" s="155">
        <v>6</v>
      </c>
      <c r="B41" s="158" t="s">
        <v>70</v>
      </c>
      <c r="C41" s="86"/>
      <c r="D41" s="86"/>
      <c r="E41" s="164"/>
    </row>
    <row r="42" spans="1:5" ht="16.5">
      <c r="A42" s="141" t="s">
        <v>14</v>
      </c>
      <c r="B42" s="161" t="s">
        <v>61</v>
      </c>
      <c r="C42" s="141" t="s">
        <v>629</v>
      </c>
      <c r="D42" s="41">
        <v>11.75</v>
      </c>
      <c r="E42" s="213"/>
    </row>
    <row r="43" spans="1:5" ht="16.5">
      <c r="A43" s="141" t="s">
        <v>14</v>
      </c>
      <c r="B43" s="161" t="s">
        <v>62</v>
      </c>
      <c r="C43" s="141" t="s">
        <v>629</v>
      </c>
      <c r="D43" s="41">
        <v>6</v>
      </c>
      <c r="E43" s="213" t="s">
        <v>586</v>
      </c>
    </row>
    <row r="44" spans="1:5" ht="16.5">
      <c r="A44" s="26" t="s">
        <v>24</v>
      </c>
      <c r="B44" s="27" t="s">
        <v>22</v>
      </c>
      <c r="C44" s="27"/>
      <c r="D44" s="26"/>
      <c r="E44" s="140" t="s">
        <v>579</v>
      </c>
    </row>
    <row r="45" spans="1:5" ht="16.5">
      <c r="A45" s="17" t="s">
        <v>14</v>
      </c>
      <c r="B45" s="21" t="s">
        <v>474</v>
      </c>
      <c r="C45" s="28"/>
      <c r="D45" s="28"/>
      <c r="E45" s="138"/>
    </row>
    <row r="46" spans="1:5" ht="16.5">
      <c r="A46" s="22" t="s">
        <v>359</v>
      </c>
      <c r="B46" s="21" t="s">
        <v>577</v>
      </c>
      <c r="C46" s="28" t="s">
        <v>637</v>
      </c>
      <c r="D46" s="28">
        <v>0.5</v>
      </c>
      <c r="E46" s="138"/>
    </row>
    <row r="47" spans="1:5" ht="16.5">
      <c r="A47" s="22" t="s">
        <v>359</v>
      </c>
      <c r="B47" s="21" t="s">
        <v>578</v>
      </c>
      <c r="C47" s="28" t="s">
        <v>637</v>
      </c>
      <c r="D47" s="28">
        <v>1</v>
      </c>
      <c r="E47" s="138"/>
    </row>
    <row r="48" spans="1:5" ht="16.5">
      <c r="A48" s="17" t="s">
        <v>14</v>
      </c>
      <c r="B48" s="21" t="s">
        <v>585</v>
      </c>
      <c r="C48" s="28" t="s">
        <v>637</v>
      </c>
      <c r="D48" s="28">
        <v>0.3</v>
      </c>
      <c r="E48" s="138"/>
    </row>
    <row r="49" spans="1:5" ht="16.5">
      <c r="A49" s="17" t="s">
        <v>14</v>
      </c>
      <c r="B49" s="21" t="s">
        <v>473</v>
      </c>
      <c r="C49" s="28" t="s">
        <v>637</v>
      </c>
      <c r="D49" s="28">
        <v>1</v>
      </c>
      <c r="E49" s="138"/>
    </row>
  </sheetData>
  <mergeCells count="2">
    <mergeCell ref="A1:E1"/>
    <mergeCell ref="A2:E2"/>
  </mergeCells>
  <printOptions/>
  <pageMargins left="0.34" right="0.22" top="0.43" bottom="0.33" header="0.39" footer="0.2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E6" sqref="E6"/>
    </sheetView>
  </sheetViews>
  <sheetFormatPr defaultColWidth="9.140625" defaultRowHeight="12.75"/>
  <cols>
    <col min="1" max="1" width="9.00390625" style="40" customWidth="1"/>
    <col min="2" max="2" width="24.8515625" style="7" customWidth="1"/>
    <col min="3" max="3" width="10.57421875" style="7" customWidth="1"/>
    <col min="4" max="4" width="12.8515625" style="7" customWidth="1"/>
    <col min="5" max="5" width="41.57421875" style="7" customWidth="1"/>
    <col min="6" max="16384" width="9.140625" style="7" customWidth="1"/>
  </cols>
  <sheetData>
    <row r="1" spans="1:5" ht="21" customHeight="1">
      <c r="A1" s="231" t="s">
        <v>662</v>
      </c>
      <c r="B1" s="231"/>
      <c r="C1" s="231"/>
      <c r="D1" s="231"/>
      <c r="E1" s="231"/>
    </row>
    <row r="2" spans="1:5" s="1" customFormat="1" ht="16.5">
      <c r="A2" s="230" t="s">
        <v>657</v>
      </c>
      <c r="B2" s="230"/>
      <c r="C2" s="230"/>
      <c r="D2" s="230"/>
      <c r="E2" s="230"/>
    </row>
    <row r="3" spans="1:5" ht="16.5">
      <c r="A3" s="2"/>
      <c r="B3" s="2"/>
      <c r="C3" s="2"/>
      <c r="D3" s="2"/>
      <c r="E3" s="2"/>
    </row>
    <row r="4" spans="1:5" ht="16.5">
      <c r="A4" s="2"/>
      <c r="B4" s="3" t="s">
        <v>376</v>
      </c>
      <c r="D4" s="2"/>
      <c r="E4" s="2"/>
    </row>
    <row r="5" spans="1:5" ht="16.5">
      <c r="A5" s="2"/>
      <c r="B5" s="3" t="s">
        <v>377</v>
      </c>
      <c r="D5" s="2"/>
      <c r="E5" s="2"/>
    </row>
    <row r="6" spans="1:5" ht="16.5">
      <c r="A6" s="2"/>
      <c r="B6" s="3" t="s">
        <v>436</v>
      </c>
      <c r="D6" s="2"/>
      <c r="E6" s="2"/>
    </row>
    <row r="7" spans="1:5" ht="16.5">
      <c r="A7" s="2"/>
      <c r="B7" s="3" t="s">
        <v>375</v>
      </c>
      <c r="D7" s="2"/>
      <c r="E7" s="2"/>
    </row>
    <row r="8" spans="1:5" s="6" customFormat="1" ht="16.5" customHeight="1">
      <c r="A8" s="4"/>
      <c r="B8" s="5"/>
      <c r="D8" s="5"/>
      <c r="E8" s="5"/>
    </row>
    <row r="9" spans="1:5" ht="33.75" customHeight="1">
      <c r="A9" s="8" t="s">
        <v>117</v>
      </c>
      <c r="B9" s="152" t="s">
        <v>0</v>
      </c>
      <c r="C9" s="152" t="s">
        <v>1</v>
      </c>
      <c r="D9" s="183" t="s">
        <v>44</v>
      </c>
      <c r="E9" s="152" t="s">
        <v>2</v>
      </c>
    </row>
    <row r="10" spans="1:5" ht="16.5">
      <c r="A10" s="8" t="s">
        <v>168</v>
      </c>
      <c r="B10" s="61" t="s">
        <v>461</v>
      </c>
      <c r="C10" s="152"/>
      <c r="D10" s="195"/>
      <c r="E10" s="152"/>
    </row>
    <row r="11" spans="1:5" s="12" customFormat="1" ht="19.5" customHeight="1">
      <c r="A11" s="148">
        <v>1</v>
      </c>
      <c r="B11" s="150" t="s">
        <v>114</v>
      </c>
      <c r="C11" s="148" t="s">
        <v>99</v>
      </c>
      <c r="D11" s="197">
        <v>12000</v>
      </c>
      <c r="E11" s="150"/>
    </row>
    <row r="12" spans="1:5" s="44" customFormat="1" ht="19.5" customHeight="1">
      <c r="A12" s="41">
        <v>2</v>
      </c>
      <c r="B12" s="142" t="s">
        <v>361</v>
      </c>
      <c r="C12" s="141" t="s">
        <v>627</v>
      </c>
      <c r="D12" s="201">
        <v>12</v>
      </c>
      <c r="E12" s="218" t="s">
        <v>636</v>
      </c>
    </row>
    <row r="13" spans="1:5" s="12" customFormat="1" ht="19.5" customHeight="1">
      <c r="A13" s="41">
        <v>3</v>
      </c>
      <c r="B13" s="21" t="s">
        <v>468</v>
      </c>
      <c r="C13" s="155" t="s">
        <v>626</v>
      </c>
      <c r="D13" s="148">
        <v>200</v>
      </c>
      <c r="E13" s="150"/>
    </row>
    <row r="14" spans="1:5" s="12" customFormat="1" ht="19.5" customHeight="1">
      <c r="A14" s="41">
        <v>4</v>
      </c>
      <c r="B14" s="21" t="s">
        <v>469</v>
      </c>
      <c r="C14" s="155" t="s">
        <v>626</v>
      </c>
      <c r="D14" s="148">
        <v>350</v>
      </c>
      <c r="E14" s="150"/>
    </row>
    <row r="15" spans="1:5" s="12" customFormat="1" ht="19.5" customHeight="1">
      <c r="A15" s="41">
        <v>5</v>
      </c>
      <c r="B15" s="87" t="s">
        <v>470</v>
      </c>
      <c r="C15" s="155" t="s">
        <v>626</v>
      </c>
      <c r="D15" s="148">
        <v>200</v>
      </c>
      <c r="E15" s="150"/>
    </row>
    <row r="16" spans="1:5" s="12" customFormat="1" ht="19.5" customHeight="1">
      <c r="A16" s="41">
        <v>6</v>
      </c>
      <c r="B16" s="150" t="s">
        <v>5</v>
      </c>
      <c r="C16" s="155" t="s">
        <v>626</v>
      </c>
      <c r="D16" s="148">
        <v>400</v>
      </c>
      <c r="E16" s="150"/>
    </row>
    <row r="17" spans="1:5" s="12" customFormat="1" ht="19.5" customHeight="1">
      <c r="A17" s="41">
        <v>7</v>
      </c>
      <c r="B17" s="150" t="s">
        <v>6</v>
      </c>
      <c r="C17" s="148"/>
      <c r="D17" s="148"/>
      <c r="E17" s="150"/>
    </row>
    <row r="18" spans="1:5" s="12" customFormat="1" ht="19.5" customHeight="1">
      <c r="A18" s="149" t="s">
        <v>14</v>
      </c>
      <c r="B18" s="150" t="s">
        <v>25</v>
      </c>
      <c r="C18" s="155" t="s">
        <v>628</v>
      </c>
      <c r="D18" s="148">
        <v>1</v>
      </c>
      <c r="E18" s="150"/>
    </row>
    <row r="19" spans="1:5" s="12" customFormat="1" ht="19.5" customHeight="1">
      <c r="A19" s="149" t="s">
        <v>14</v>
      </c>
      <c r="B19" s="150" t="s">
        <v>26</v>
      </c>
      <c r="C19" s="155" t="s">
        <v>628</v>
      </c>
      <c r="D19" s="148">
        <v>2</v>
      </c>
      <c r="E19" s="150"/>
    </row>
    <row r="20" spans="1:5" s="45" customFormat="1" ht="19.5" customHeight="1">
      <c r="A20" s="149" t="s">
        <v>14</v>
      </c>
      <c r="B20" s="150" t="s">
        <v>30</v>
      </c>
      <c r="C20" s="155" t="s">
        <v>628</v>
      </c>
      <c r="D20" s="148">
        <v>8</v>
      </c>
      <c r="E20" s="150"/>
    </row>
    <row r="21" spans="1:5" ht="16.5">
      <c r="A21" s="152" t="s">
        <v>170</v>
      </c>
      <c r="B21" s="186" t="s">
        <v>458</v>
      </c>
      <c r="C21" s="152"/>
      <c r="D21" s="195"/>
      <c r="E21" s="152"/>
    </row>
    <row r="22" spans="1:5" s="12" customFormat="1" ht="19.5" customHeight="1">
      <c r="A22" s="148">
        <v>1</v>
      </c>
      <c r="B22" s="150" t="s">
        <v>474</v>
      </c>
      <c r="C22" s="148"/>
      <c r="D22" s="148"/>
      <c r="E22" s="150"/>
    </row>
    <row r="23" spans="1:5" s="12" customFormat="1" ht="19.5" customHeight="1">
      <c r="A23" s="148" t="s">
        <v>14</v>
      </c>
      <c r="B23" s="150" t="s">
        <v>514</v>
      </c>
      <c r="C23" s="148" t="s">
        <v>8</v>
      </c>
      <c r="D23" s="148">
        <v>10</v>
      </c>
      <c r="E23" s="150"/>
    </row>
    <row r="24" spans="1:5" s="12" customFormat="1" ht="19.5" customHeight="1">
      <c r="A24" s="148" t="s">
        <v>14</v>
      </c>
      <c r="B24" s="142" t="s">
        <v>460</v>
      </c>
      <c r="C24" s="148"/>
      <c r="D24" s="148"/>
      <c r="E24" s="150"/>
    </row>
    <row r="25" spans="1:5" s="12" customFormat="1" ht="19.5" customHeight="1">
      <c r="A25" s="149" t="s">
        <v>359</v>
      </c>
      <c r="B25" s="150" t="s">
        <v>577</v>
      </c>
      <c r="C25" s="28" t="s">
        <v>637</v>
      </c>
      <c r="D25" s="148">
        <v>1</v>
      </c>
      <c r="E25" s="150"/>
    </row>
    <row r="26" spans="1:5" s="12" customFormat="1" ht="19.5" customHeight="1">
      <c r="A26" s="149" t="s">
        <v>359</v>
      </c>
      <c r="B26" s="150" t="s">
        <v>578</v>
      </c>
      <c r="C26" s="28" t="s">
        <v>637</v>
      </c>
      <c r="D26" s="148">
        <v>2</v>
      </c>
      <c r="E26" s="150"/>
    </row>
    <row r="27" spans="1:5" s="12" customFormat="1" ht="19.5" customHeight="1">
      <c r="A27" s="148">
        <v>2</v>
      </c>
      <c r="B27" s="150" t="s">
        <v>18</v>
      </c>
      <c r="C27" s="148" t="s">
        <v>8</v>
      </c>
      <c r="D27" s="148">
        <v>20</v>
      </c>
      <c r="E27" s="150"/>
    </row>
    <row r="28" spans="1:5" s="12" customFormat="1" ht="19.5" customHeight="1">
      <c r="A28" s="148">
        <v>3</v>
      </c>
      <c r="B28" s="150" t="s">
        <v>9</v>
      </c>
      <c r="C28" s="148" t="s">
        <v>8</v>
      </c>
      <c r="D28" s="148"/>
      <c r="E28" s="150"/>
    </row>
    <row r="29" spans="1:5" s="12" customFormat="1" ht="19.5" customHeight="1">
      <c r="A29" s="148" t="s">
        <v>14</v>
      </c>
      <c r="B29" s="150" t="s">
        <v>16</v>
      </c>
      <c r="C29" s="148" t="s">
        <v>8</v>
      </c>
      <c r="D29" s="148">
        <v>12</v>
      </c>
      <c r="E29" s="148"/>
    </row>
    <row r="30" spans="1:5" s="12" customFormat="1" ht="19.5" customHeight="1">
      <c r="A30" s="148" t="s">
        <v>14</v>
      </c>
      <c r="B30" s="150" t="s">
        <v>113</v>
      </c>
      <c r="C30" s="148" t="s">
        <v>8</v>
      </c>
      <c r="D30" s="148">
        <v>45</v>
      </c>
      <c r="E30" s="148" t="s">
        <v>167</v>
      </c>
    </row>
    <row r="31" spans="1:5" s="12" customFormat="1" ht="19.5" customHeight="1">
      <c r="A31" s="148" t="s">
        <v>14</v>
      </c>
      <c r="B31" s="150" t="s">
        <v>31</v>
      </c>
      <c r="C31" s="148" t="s">
        <v>8</v>
      </c>
      <c r="D31" s="148">
        <v>4</v>
      </c>
      <c r="E31" s="148" t="s">
        <v>178</v>
      </c>
    </row>
    <row r="32" spans="1:5" s="12" customFormat="1" ht="19.5" customHeight="1">
      <c r="A32" s="148">
        <v>4</v>
      </c>
      <c r="B32" s="150" t="s">
        <v>11</v>
      </c>
      <c r="C32" s="148" t="s">
        <v>8</v>
      </c>
      <c r="D32" s="148">
        <v>40</v>
      </c>
      <c r="E32" s="150"/>
    </row>
    <row r="33" spans="1:5" s="12" customFormat="1" ht="19.5" customHeight="1">
      <c r="A33" s="148">
        <v>5</v>
      </c>
      <c r="B33" s="158" t="s">
        <v>70</v>
      </c>
      <c r="C33" s="141"/>
      <c r="D33" s="86"/>
      <c r="E33" s="140"/>
    </row>
    <row r="34" spans="1:5" s="12" customFormat="1" ht="19.5" customHeight="1">
      <c r="A34" s="46" t="s">
        <v>14</v>
      </c>
      <c r="B34" s="161" t="s">
        <v>61</v>
      </c>
      <c r="C34" s="141" t="s">
        <v>629</v>
      </c>
      <c r="D34" s="41">
        <v>13.15</v>
      </c>
      <c r="E34" s="140"/>
    </row>
    <row r="35" spans="1:5" s="12" customFormat="1" ht="19.5" customHeight="1">
      <c r="A35" s="46" t="s">
        <v>14</v>
      </c>
      <c r="B35" s="161" t="s">
        <v>62</v>
      </c>
      <c r="C35" s="141" t="s">
        <v>629</v>
      </c>
      <c r="D35" s="41">
        <v>30</v>
      </c>
      <c r="E35" s="140"/>
    </row>
  </sheetData>
  <mergeCells count="2">
    <mergeCell ref="A1:E1"/>
    <mergeCell ref="A2:E2"/>
  </mergeCells>
  <printOptions/>
  <pageMargins left="0.39" right="0.22" top="0.44" bottom="0.42" header="0.35" footer="0.3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D3" sqref="D3"/>
    </sheetView>
  </sheetViews>
  <sheetFormatPr defaultColWidth="9.140625" defaultRowHeight="12.75"/>
  <cols>
    <col min="1" max="1" width="9.00390625" style="7" customWidth="1"/>
    <col min="2" max="2" width="32.57421875" style="7" customWidth="1"/>
    <col min="3" max="3" width="19.140625" style="7" customWidth="1"/>
    <col min="4" max="4" width="18.140625" style="7" customWidth="1"/>
    <col min="5" max="5" width="24.140625" style="7" customWidth="1"/>
    <col min="6" max="16384" width="9.140625" style="7" customWidth="1"/>
  </cols>
  <sheetData>
    <row r="1" spans="1:5" s="1" customFormat="1" ht="36" customHeight="1">
      <c r="A1" s="232" t="s">
        <v>663</v>
      </c>
      <c r="B1" s="229"/>
      <c r="C1" s="229"/>
      <c r="D1" s="229"/>
      <c r="E1" s="229"/>
    </row>
    <row r="2" spans="1:5" s="1" customFormat="1" ht="16.5">
      <c r="A2" s="230" t="s">
        <v>657</v>
      </c>
      <c r="B2" s="230"/>
      <c r="C2" s="230"/>
      <c r="D2" s="230"/>
      <c r="E2" s="230"/>
    </row>
    <row r="3" spans="1:5" s="1" customFormat="1" ht="16.5">
      <c r="A3" s="160"/>
      <c r="B3" s="160"/>
      <c r="C3" s="160"/>
      <c r="D3" s="160"/>
      <c r="E3" s="160"/>
    </row>
    <row r="4" spans="1:5" s="1" customFormat="1" ht="16.5">
      <c r="A4" s="160"/>
      <c r="B4" s="74" t="s">
        <v>372</v>
      </c>
      <c r="C4" s="160"/>
      <c r="D4" s="160"/>
      <c r="E4" s="160"/>
    </row>
    <row r="5" spans="1:5" s="1" customFormat="1" ht="16.5">
      <c r="A5" s="160"/>
      <c r="B5" s="74" t="s">
        <v>389</v>
      </c>
      <c r="C5" s="160"/>
      <c r="D5" s="160"/>
      <c r="E5" s="160"/>
    </row>
    <row r="6" spans="1:5" s="1" customFormat="1" ht="16.5">
      <c r="A6" s="160"/>
      <c r="B6" s="74" t="s">
        <v>647</v>
      </c>
      <c r="C6" s="160"/>
      <c r="D6" s="160"/>
      <c r="E6" s="160"/>
    </row>
    <row r="7" ht="16.5" customHeight="1">
      <c r="A7" s="74"/>
    </row>
    <row r="8" spans="1:5" s="5" customFormat="1" ht="36" customHeight="1">
      <c r="A8" s="8" t="s">
        <v>117</v>
      </c>
      <c r="B8" s="152" t="s">
        <v>0</v>
      </c>
      <c r="C8" s="152" t="s">
        <v>1</v>
      </c>
      <c r="D8" s="152" t="s">
        <v>44</v>
      </c>
      <c r="E8" s="152" t="s">
        <v>2</v>
      </c>
    </row>
    <row r="9" spans="1:5" s="5" customFormat="1" ht="16.5">
      <c r="A9" s="8" t="s">
        <v>168</v>
      </c>
      <c r="B9" s="61" t="s">
        <v>461</v>
      </c>
      <c r="C9" s="152"/>
      <c r="D9" s="152"/>
      <c r="E9" s="152"/>
    </row>
    <row r="10" spans="1:5" s="12" customFormat="1" ht="19.5" customHeight="1">
      <c r="A10" s="148">
        <v>1</v>
      </c>
      <c r="B10" s="150" t="s">
        <v>112</v>
      </c>
      <c r="C10" s="155" t="s">
        <v>626</v>
      </c>
      <c r="D10" s="148">
        <v>5</v>
      </c>
      <c r="E10" s="150"/>
    </row>
    <row r="11" spans="1:5" s="12" customFormat="1" ht="19.5" customHeight="1">
      <c r="A11" s="148">
        <v>2</v>
      </c>
      <c r="B11" s="150" t="s">
        <v>475</v>
      </c>
      <c r="C11" s="148" t="s">
        <v>627</v>
      </c>
      <c r="D11" s="197">
        <v>1.5</v>
      </c>
      <c r="E11" s="150"/>
    </row>
    <row r="12" spans="1:5" s="12" customFormat="1" ht="19.5" customHeight="1">
      <c r="A12" s="148">
        <v>3</v>
      </c>
      <c r="B12" s="21" t="s">
        <v>468</v>
      </c>
      <c r="C12" s="155" t="s">
        <v>626</v>
      </c>
      <c r="D12" s="148">
        <v>60</v>
      </c>
      <c r="E12" s="150"/>
    </row>
    <row r="13" spans="1:5" s="12" customFormat="1" ht="19.5" customHeight="1">
      <c r="A13" s="148">
        <v>4</v>
      </c>
      <c r="B13" s="21" t="s">
        <v>469</v>
      </c>
      <c r="C13" s="155" t="s">
        <v>626</v>
      </c>
      <c r="D13" s="148">
        <v>120</v>
      </c>
      <c r="E13" s="150"/>
    </row>
    <row r="14" spans="1:5" s="12" customFormat="1" ht="19.5" customHeight="1">
      <c r="A14" s="148">
        <v>5</v>
      </c>
      <c r="B14" s="87" t="s">
        <v>470</v>
      </c>
      <c r="C14" s="155" t="s">
        <v>626</v>
      </c>
      <c r="D14" s="148">
        <v>90</v>
      </c>
      <c r="E14" s="150"/>
    </row>
    <row r="15" spans="1:5" s="12" customFormat="1" ht="19.5" customHeight="1">
      <c r="A15" s="148">
        <v>6</v>
      </c>
      <c r="B15" s="150" t="s">
        <v>6</v>
      </c>
      <c r="C15" s="148"/>
      <c r="D15" s="148"/>
      <c r="E15" s="150"/>
    </row>
    <row r="16" spans="1:5" s="12" customFormat="1" ht="19.5" customHeight="1">
      <c r="A16" s="148" t="s">
        <v>14</v>
      </c>
      <c r="B16" s="150" t="s">
        <v>32</v>
      </c>
      <c r="C16" s="155" t="s">
        <v>628</v>
      </c>
      <c r="D16" s="148">
        <v>1</v>
      </c>
      <c r="E16" s="150"/>
    </row>
    <row r="17" spans="1:5" s="12" customFormat="1" ht="19.5" customHeight="1">
      <c r="A17" s="148" t="s">
        <v>14</v>
      </c>
      <c r="B17" s="150" t="s">
        <v>33</v>
      </c>
      <c r="C17" s="155" t="s">
        <v>628</v>
      </c>
      <c r="D17" s="148">
        <v>1</v>
      </c>
      <c r="E17" s="150"/>
    </row>
    <row r="18" spans="1:5" s="12" customFormat="1" ht="19.5" customHeight="1">
      <c r="A18" s="152" t="s">
        <v>170</v>
      </c>
      <c r="B18" s="186" t="s">
        <v>458</v>
      </c>
      <c r="C18" s="148"/>
      <c r="D18" s="148"/>
      <c r="E18" s="150"/>
    </row>
    <row r="19" spans="1:5" s="12" customFormat="1" ht="19.5" customHeight="1">
      <c r="A19" s="148">
        <v>1</v>
      </c>
      <c r="B19" s="150" t="s">
        <v>7</v>
      </c>
      <c r="C19" s="148"/>
      <c r="D19" s="148"/>
      <c r="E19" s="150"/>
    </row>
    <row r="20" spans="1:5" s="12" customFormat="1" ht="19.5" customHeight="1">
      <c r="A20" s="147" t="s">
        <v>14</v>
      </c>
      <c r="B20" s="142" t="s">
        <v>459</v>
      </c>
      <c r="C20" s="141" t="s">
        <v>8</v>
      </c>
      <c r="D20" s="148">
        <v>35</v>
      </c>
      <c r="E20" s="150"/>
    </row>
    <row r="21" spans="1:5" s="12" customFormat="1" ht="19.5" customHeight="1">
      <c r="A21" s="147" t="s">
        <v>14</v>
      </c>
      <c r="B21" s="142" t="s">
        <v>460</v>
      </c>
      <c r="C21" s="28"/>
      <c r="D21" s="148"/>
      <c r="E21" s="150"/>
    </row>
    <row r="22" spans="1:5" s="12" customFormat="1" ht="19.5" customHeight="1">
      <c r="A22" s="149" t="s">
        <v>359</v>
      </c>
      <c r="B22" s="150" t="s">
        <v>577</v>
      </c>
      <c r="C22" s="28" t="s">
        <v>637</v>
      </c>
      <c r="D22" s="148">
        <v>0.4</v>
      </c>
      <c r="E22" s="150"/>
    </row>
    <row r="23" spans="1:5" s="12" customFormat="1" ht="19.5" customHeight="1">
      <c r="A23" s="149" t="s">
        <v>359</v>
      </c>
      <c r="B23" s="150" t="s">
        <v>578</v>
      </c>
      <c r="C23" s="28" t="s">
        <v>637</v>
      </c>
      <c r="D23" s="148">
        <v>1</v>
      </c>
      <c r="E23" s="150"/>
    </row>
    <row r="24" spans="1:5" s="12" customFormat="1" ht="19.5" customHeight="1">
      <c r="A24" s="148">
        <v>2</v>
      </c>
      <c r="B24" s="150" t="s">
        <v>462</v>
      </c>
      <c r="C24" s="148" t="s">
        <v>8</v>
      </c>
      <c r="D24" s="148">
        <v>20</v>
      </c>
      <c r="E24" s="148"/>
    </row>
    <row r="25" spans="1:5" s="12" customFormat="1" ht="19.5" customHeight="1">
      <c r="A25" s="148">
        <v>3</v>
      </c>
      <c r="B25" s="150" t="s">
        <v>18</v>
      </c>
      <c r="C25" s="148" t="s">
        <v>8</v>
      </c>
      <c r="D25" s="148">
        <v>10</v>
      </c>
      <c r="E25" s="148"/>
    </row>
    <row r="26" spans="1:5" s="12" customFormat="1" ht="19.5" customHeight="1">
      <c r="A26" s="148">
        <v>4</v>
      </c>
      <c r="B26" s="150" t="s">
        <v>9</v>
      </c>
      <c r="C26" s="148"/>
      <c r="D26" s="148"/>
      <c r="E26" s="148"/>
    </row>
    <row r="27" spans="1:5" s="12" customFormat="1" ht="19.5" customHeight="1">
      <c r="A27" s="148" t="s">
        <v>14</v>
      </c>
      <c r="B27" s="150" t="s">
        <v>16</v>
      </c>
      <c r="C27" s="148" t="s">
        <v>8</v>
      </c>
      <c r="D27" s="148">
        <v>10</v>
      </c>
      <c r="E27" s="148" t="s">
        <v>185</v>
      </c>
    </row>
    <row r="28" spans="1:5" s="12" customFormat="1" ht="19.5" customHeight="1">
      <c r="A28" s="148" t="s">
        <v>14</v>
      </c>
      <c r="B28" s="150" t="s">
        <v>476</v>
      </c>
      <c r="C28" s="148" t="s">
        <v>8</v>
      </c>
      <c r="D28" s="148">
        <v>40</v>
      </c>
      <c r="E28" s="148"/>
    </row>
    <row r="29" spans="1:5" s="12" customFormat="1" ht="19.5" customHeight="1">
      <c r="A29" s="148" t="s">
        <v>14</v>
      </c>
      <c r="B29" s="150" t="s">
        <v>72</v>
      </c>
      <c r="C29" s="148" t="s">
        <v>8</v>
      </c>
      <c r="D29" s="148">
        <v>4</v>
      </c>
      <c r="E29" s="148" t="s">
        <v>178</v>
      </c>
    </row>
    <row r="30" spans="1:5" s="12" customFormat="1" ht="19.5" customHeight="1">
      <c r="A30" s="148">
        <v>5</v>
      </c>
      <c r="B30" s="150" t="s">
        <v>11</v>
      </c>
      <c r="C30" s="148" t="s">
        <v>8</v>
      </c>
      <c r="D30" s="148">
        <v>25</v>
      </c>
      <c r="E30" s="150"/>
    </row>
    <row r="31" spans="1:5" s="12" customFormat="1" ht="19.5" customHeight="1">
      <c r="A31" s="148">
        <v>6</v>
      </c>
      <c r="B31" s="150" t="s">
        <v>60</v>
      </c>
      <c r="C31" s="141"/>
      <c r="D31" s="148"/>
      <c r="E31" s="150"/>
    </row>
    <row r="32" spans="1:5" s="12" customFormat="1" ht="19.5" customHeight="1">
      <c r="A32" s="148" t="s">
        <v>14</v>
      </c>
      <c r="B32" s="150" t="s">
        <v>61</v>
      </c>
      <c r="C32" s="141" t="s">
        <v>629</v>
      </c>
      <c r="D32" s="148">
        <v>2.27</v>
      </c>
      <c r="E32" s="150"/>
    </row>
    <row r="33" spans="1:5" s="12" customFormat="1" ht="19.5" customHeight="1">
      <c r="A33" s="148" t="s">
        <v>14</v>
      </c>
      <c r="B33" s="150" t="s">
        <v>62</v>
      </c>
      <c r="C33" s="141" t="s">
        <v>629</v>
      </c>
      <c r="D33" s="148">
        <v>22</v>
      </c>
      <c r="E33" s="150"/>
    </row>
  </sheetData>
  <mergeCells count="2">
    <mergeCell ref="A1:E1"/>
    <mergeCell ref="A2:E2"/>
  </mergeCells>
  <printOptions/>
  <pageMargins left="0.31" right="0.26" top="0.66" bottom="0.59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D3" sqref="D3"/>
    </sheetView>
  </sheetViews>
  <sheetFormatPr defaultColWidth="9.140625" defaultRowHeight="12.75"/>
  <cols>
    <col min="1" max="1" width="6.7109375" style="7" customWidth="1"/>
    <col min="2" max="2" width="37.8515625" style="7" customWidth="1"/>
    <col min="3" max="3" width="14.28125" style="7" customWidth="1"/>
    <col min="4" max="4" width="17.140625" style="7" customWidth="1"/>
    <col min="5" max="5" width="24.140625" style="40" customWidth="1"/>
    <col min="6" max="16384" width="9.140625" style="7" customWidth="1"/>
  </cols>
  <sheetData>
    <row r="1" spans="1:5" s="1" customFormat="1" ht="16.5">
      <c r="A1" s="229" t="s">
        <v>664</v>
      </c>
      <c r="B1" s="229"/>
      <c r="C1" s="229"/>
      <c r="D1" s="229"/>
      <c r="E1" s="229"/>
    </row>
    <row r="2" spans="1:5" s="1" customFormat="1" ht="16.5">
      <c r="A2" s="230" t="s">
        <v>657</v>
      </c>
      <c r="B2" s="230"/>
      <c r="C2" s="230"/>
      <c r="D2" s="230"/>
      <c r="E2" s="230"/>
    </row>
    <row r="3" spans="1:5" s="1" customFormat="1" ht="12" customHeight="1">
      <c r="A3" s="160"/>
      <c r="B3" s="160"/>
      <c r="C3" s="160"/>
      <c r="D3" s="160"/>
      <c r="E3" s="160"/>
    </row>
    <row r="4" spans="1:5" s="1" customFormat="1" ht="19.5" customHeight="1">
      <c r="A4" s="160"/>
      <c r="B4" s="74" t="s">
        <v>410</v>
      </c>
      <c r="C4" s="160"/>
      <c r="D4" s="160"/>
      <c r="E4" s="160"/>
    </row>
    <row r="5" spans="1:5" s="1" customFormat="1" ht="19.5" customHeight="1">
      <c r="A5" s="160"/>
      <c r="B5" s="74" t="s">
        <v>412</v>
      </c>
      <c r="C5" s="160"/>
      <c r="D5" s="160"/>
      <c r="E5" s="160"/>
    </row>
    <row r="6" spans="1:5" s="1" customFormat="1" ht="19.5" customHeight="1">
      <c r="A6" s="160"/>
      <c r="B6" s="74" t="s">
        <v>413</v>
      </c>
      <c r="C6" s="160"/>
      <c r="D6" s="160"/>
      <c r="E6" s="160"/>
    </row>
    <row r="7" spans="1:5" s="6" customFormat="1" ht="11.25" customHeight="1">
      <c r="A7" s="187"/>
      <c r="B7" s="84"/>
      <c r="C7" s="84"/>
      <c r="D7" s="84"/>
      <c r="E7" s="84"/>
    </row>
    <row r="8" spans="1:5" s="1" customFormat="1" ht="24" customHeight="1">
      <c r="A8" s="183" t="s">
        <v>10</v>
      </c>
      <c r="B8" s="183" t="s">
        <v>0</v>
      </c>
      <c r="C8" s="183" t="s">
        <v>1</v>
      </c>
      <c r="D8" s="152" t="s">
        <v>44</v>
      </c>
      <c r="E8" s="183" t="s">
        <v>2</v>
      </c>
    </row>
    <row r="9" spans="1:5" s="1" customFormat="1" ht="16.5">
      <c r="A9" s="183" t="s">
        <v>168</v>
      </c>
      <c r="B9" s="189" t="s">
        <v>457</v>
      </c>
      <c r="C9" s="183"/>
      <c r="D9" s="195"/>
      <c r="E9" s="183"/>
    </row>
    <row r="10" spans="1:5" s="1" customFormat="1" ht="19.5" customHeight="1">
      <c r="A10" s="86">
        <v>1</v>
      </c>
      <c r="B10" s="87" t="s">
        <v>340</v>
      </c>
      <c r="C10" s="86" t="s">
        <v>13</v>
      </c>
      <c r="D10" s="203">
        <v>90000</v>
      </c>
      <c r="E10" s="86"/>
    </row>
    <row r="11" spans="1:5" s="1" customFormat="1" ht="19.5" customHeight="1">
      <c r="A11" s="86">
        <v>2</v>
      </c>
      <c r="B11" s="87" t="s">
        <v>341</v>
      </c>
      <c r="C11" s="86"/>
      <c r="D11" s="86"/>
      <c r="E11" s="86"/>
    </row>
    <row r="12" spans="1:5" s="1" customFormat="1" ht="19.5" customHeight="1">
      <c r="A12" s="204" t="s">
        <v>14</v>
      </c>
      <c r="B12" s="21" t="s">
        <v>468</v>
      </c>
      <c r="C12" s="155" t="s">
        <v>626</v>
      </c>
      <c r="D12" s="86">
        <v>225</v>
      </c>
      <c r="E12" s="86"/>
    </row>
    <row r="13" spans="1:5" s="1" customFormat="1" ht="19.5" customHeight="1">
      <c r="A13" s="204" t="s">
        <v>14</v>
      </c>
      <c r="B13" s="21" t="s">
        <v>469</v>
      </c>
      <c r="C13" s="155" t="s">
        <v>626</v>
      </c>
      <c r="D13" s="86">
        <v>500</v>
      </c>
      <c r="E13" s="86"/>
    </row>
    <row r="14" spans="1:5" s="1" customFormat="1" ht="19.5" customHeight="1">
      <c r="A14" s="204" t="s">
        <v>14</v>
      </c>
      <c r="B14" s="87" t="s">
        <v>470</v>
      </c>
      <c r="C14" s="155" t="s">
        <v>626</v>
      </c>
      <c r="D14" s="86">
        <f>780/2</f>
        <v>390</v>
      </c>
      <c r="E14" s="86"/>
    </row>
    <row r="15" spans="1:5" s="1" customFormat="1" ht="19.5" customHeight="1">
      <c r="A15" s="204" t="s">
        <v>14</v>
      </c>
      <c r="B15" s="87" t="s">
        <v>5</v>
      </c>
      <c r="C15" s="155" t="s">
        <v>626</v>
      </c>
      <c r="D15" s="205">
        <v>1600</v>
      </c>
      <c r="E15" s="86"/>
    </row>
    <row r="16" spans="1:5" s="1" customFormat="1" ht="19.5" customHeight="1">
      <c r="A16" s="204" t="s">
        <v>14</v>
      </c>
      <c r="B16" s="87" t="s">
        <v>17</v>
      </c>
      <c r="C16" s="155" t="s">
        <v>626</v>
      </c>
      <c r="D16" s="206">
        <v>125</v>
      </c>
      <c r="E16" s="86"/>
    </row>
    <row r="17" spans="1:5" s="1" customFormat="1" ht="19.5" customHeight="1">
      <c r="A17" s="204" t="s">
        <v>14</v>
      </c>
      <c r="B17" s="87" t="s">
        <v>361</v>
      </c>
      <c r="C17" s="86" t="s">
        <v>627</v>
      </c>
      <c r="D17" s="205">
        <v>10</v>
      </c>
      <c r="E17" s="86"/>
    </row>
    <row r="18" spans="1:5" s="1" customFormat="1" ht="19.5" customHeight="1">
      <c r="A18" s="204" t="s">
        <v>14</v>
      </c>
      <c r="B18" s="87" t="s">
        <v>6</v>
      </c>
      <c r="C18" s="155" t="s">
        <v>628</v>
      </c>
      <c r="D18" s="86">
        <v>3</v>
      </c>
      <c r="E18" s="86"/>
    </row>
    <row r="19" spans="1:5" s="1" customFormat="1" ht="19.5" customHeight="1">
      <c r="A19" s="204" t="s">
        <v>14</v>
      </c>
      <c r="B19" s="87" t="s">
        <v>342</v>
      </c>
      <c r="C19" s="86" t="s">
        <v>343</v>
      </c>
      <c r="D19" s="86">
        <v>25</v>
      </c>
      <c r="E19" s="86" t="s">
        <v>355</v>
      </c>
    </row>
    <row r="20" spans="1:5" s="1" customFormat="1" ht="19.5" customHeight="1">
      <c r="A20" s="86">
        <v>3</v>
      </c>
      <c r="B20" s="87" t="s">
        <v>344</v>
      </c>
      <c r="C20" s="86"/>
      <c r="D20" s="86"/>
      <c r="E20" s="86"/>
    </row>
    <row r="21" spans="1:5" s="1" customFormat="1" ht="19.5" customHeight="1">
      <c r="A21" s="204" t="s">
        <v>14</v>
      </c>
      <c r="B21" s="21" t="s">
        <v>468</v>
      </c>
      <c r="C21" s="155" t="s">
        <v>626</v>
      </c>
      <c r="D21" s="86">
        <v>225</v>
      </c>
      <c r="E21" s="86"/>
    </row>
    <row r="22" spans="1:5" s="1" customFormat="1" ht="19.5" customHeight="1">
      <c r="A22" s="204" t="s">
        <v>14</v>
      </c>
      <c r="B22" s="21" t="s">
        <v>469</v>
      </c>
      <c r="C22" s="155" t="s">
        <v>626</v>
      </c>
      <c r="D22" s="86">
        <v>500</v>
      </c>
      <c r="E22" s="86"/>
    </row>
    <row r="23" spans="1:5" s="1" customFormat="1" ht="19.5" customHeight="1">
      <c r="A23" s="204" t="s">
        <v>14</v>
      </c>
      <c r="B23" s="87" t="s">
        <v>470</v>
      </c>
      <c r="C23" s="155" t="s">
        <v>626</v>
      </c>
      <c r="D23" s="86">
        <f>780/2</f>
        <v>390</v>
      </c>
      <c r="E23" s="86"/>
    </row>
    <row r="24" spans="1:5" s="1" customFormat="1" ht="19.5" customHeight="1">
      <c r="A24" s="204" t="s">
        <v>14</v>
      </c>
      <c r="B24" s="87" t="s">
        <v>17</v>
      </c>
      <c r="C24" s="155" t="s">
        <v>626</v>
      </c>
      <c r="D24" s="206">
        <v>125</v>
      </c>
      <c r="E24" s="86"/>
    </row>
    <row r="25" spans="1:5" s="1" customFormat="1" ht="19.5" customHeight="1">
      <c r="A25" s="204" t="s">
        <v>14</v>
      </c>
      <c r="B25" s="87" t="s">
        <v>6</v>
      </c>
      <c r="C25" s="155" t="s">
        <v>628</v>
      </c>
      <c r="D25" s="86">
        <v>3</v>
      </c>
      <c r="E25" s="86"/>
    </row>
    <row r="26" spans="1:5" s="1" customFormat="1" ht="16.5">
      <c r="A26" s="183" t="s">
        <v>170</v>
      </c>
      <c r="B26" s="189" t="s">
        <v>458</v>
      </c>
      <c r="C26" s="183"/>
      <c r="D26" s="195"/>
      <c r="E26" s="183"/>
    </row>
    <row r="27" spans="1:5" s="1" customFormat="1" ht="19.5" customHeight="1">
      <c r="A27" s="86">
        <v>1</v>
      </c>
      <c r="B27" s="87" t="s">
        <v>7</v>
      </c>
      <c r="C27" s="86"/>
      <c r="D27" s="86"/>
      <c r="E27" s="86"/>
    </row>
    <row r="28" spans="1:5" s="1" customFormat="1" ht="19.5" customHeight="1">
      <c r="A28" s="147" t="s">
        <v>14</v>
      </c>
      <c r="B28" s="142" t="s">
        <v>459</v>
      </c>
      <c r="C28" s="141" t="s">
        <v>8</v>
      </c>
      <c r="D28" s="86">
        <v>30</v>
      </c>
      <c r="E28" s="86"/>
    </row>
    <row r="29" spans="1:5" s="1" customFormat="1" ht="19.5" customHeight="1">
      <c r="A29" s="147" t="s">
        <v>14</v>
      </c>
      <c r="B29" s="142" t="s">
        <v>460</v>
      </c>
      <c r="C29" s="28" t="s">
        <v>637</v>
      </c>
      <c r="D29" s="86">
        <v>2</v>
      </c>
      <c r="E29" s="86"/>
    </row>
    <row r="30" spans="1:5" s="1" customFormat="1" ht="19.5" customHeight="1">
      <c r="A30" s="86">
        <v>2</v>
      </c>
      <c r="B30" s="87" t="s">
        <v>336</v>
      </c>
      <c r="C30" s="86" t="s">
        <v>8</v>
      </c>
      <c r="D30" s="86">
        <v>6</v>
      </c>
      <c r="E30" s="86"/>
    </row>
    <row r="31" spans="1:5" s="1" customFormat="1" ht="19.5" customHeight="1">
      <c r="A31" s="86">
        <v>3</v>
      </c>
      <c r="B31" s="87" t="s">
        <v>345</v>
      </c>
      <c r="C31" s="86" t="s">
        <v>8</v>
      </c>
      <c r="D31" s="86">
        <v>2</v>
      </c>
      <c r="E31" s="86"/>
    </row>
    <row r="32" spans="1:5" s="1" customFormat="1" ht="19.5" customHeight="1">
      <c r="A32" s="86">
        <v>4</v>
      </c>
      <c r="B32" s="87" t="s">
        <v>18</v>
      </c>
      <c r="C32" s="86" t="s">
        <v>8</v>
      </c>
      <c r="D32" s="86">
        <v>35</v>
      </c>
      <c r="E32" s="86"/>
    </row>
    <row r="33" spans="1:5" s="1" customFormat="1" ht="19.5" customHeight="1">
      <c r="A33" s="86">
        <v>5</v>
      </c>
      <c r="B33" s="87" t="s">
        <v>9</v>
      </c>
      <c r="C33" s="86"/>
      <c r="D33" s="86"/>
      <c r="E33" s="86"/>
    </row>
    <row r="34" spans="1:5" s="1" customFormat="1" ht="19.5" customHeight="1">
      <c r="A34" s="86" t="s">
        <v>14</v>
      </c>
      <c r="B34" s="87" t="s">
        <v>356</v>
      </c>
      <c r="C34" s="86" t="s">
        <v>8</v>
      </c>
      <c r="D34" s="86">
        <f>D35+D36+D37+D38+D39</f>
        <v>124</v>
      </c>
      <c r="E34" s="86"/>
    </row>
    <row r="35" spans="1:5" s="1" customFormat="1" ht="19.5" customHeight="1">
      <c r="A35" s="86" t="s">
        <v>359</v>
      </c>
      <c r="B35" s="87" t="s">
        <v>16</v>
      </c>
      <c r="C35" s="86" t="s">
        <v>8</v>
      </c>
      <c r="D35" s="86">
        <v>12</v>
      </c>
      <c r="E35" s="86" t="s">
        <v>360</v>
      </c>
    </row>
    <row r="36" spans="1:5" s="1" customFormat="1" ht="19.5" customHeight="1">
      <c r="A36" s="86" t="s">
        <v>359</v>
      </c>
      <c r="B36" s="87" t="s">
        <v>337</v>
      </c>
      <c r="C36" s="86" t="s">
        <v>8</v>
      </c>
      <c r="D36" s="86">
        <v>10</v>
      </c>
      <c r="E36" s="86"/>
    </row>
    <row r="37" spans="1:5" s="1" customFormat="1" ht="19.5" customHeight="1">
      <c r="A37" s="86" t="s">
        <v>359</v>
      </c>
      <c r="B37" s="87" t="s">
        <v>427</v>
      </c>
      <c r="C37" s="86" t="s">
        <v>8</v>
      </c>
      <c r="D37" s="86">
        <v>60</v>
      </c>
      <c r="E37" s="86"/>
    </row>
    <row r="38" spans="1:5" s="1" customFormat="1" ht="19.5" customHeight="1">
      <c r="A38" s="86" t="s">
        <v>359</v>
      </c>
      <c r="B38" s="87" t="s">
        <v>346</v>
      </c>
      <c r="C38" s="86" t="s">
        <v>8</v>
      </c>
      <c r="D38" s="86">
        <v>30</v>
      </c>
      <c r="E38" s="86"/>
    </row>
    <row r="39" spans="1:5" s="1" customFormat="1" ht="19.5" customHeight="1">
      <c r="A39" s="86" t="s">
        <v>359</v>
      </c>
      <c r="B39" s="87" t="s">
        <v>72</v>
      </c>
      <c r="C39" s="86" t="s">
        <v>8</v>
      </c>
      <c r="D39" s="86">
        <v>12</v>
      </c>
      <c r="E39" s="86" t="s">
        <v>347</v>
      </c>
    </row>
    <row r="40" spans="1:5" s="1" customFormat="1" ht="19.5" customHeight="1">
      <c r="A40" s="86" t="s">
        <v>14</v>
      </c>
      <c r="B40" s="87" t="s">
        <v>266</v>
      </c>
      <c r="C40" s="86" t="s">
        <v>8</v>
      </c>
      <c r="D40" s="86"/>
      <c r="E40" s="86"/>
    </row>
    <row r="41" spans="1:5" s="1" customFormat="1" ht="19.5" customHeight="1">
      <c r="A41" s="86" t="s">
        <v>359</v>
      </c>
      <c r="B41" s="87" t="s">
        <v>16</v>
      </c>
      <c r="C41" s="86" t="s">
        <v>8</v>
      </c>
      <c r="D41" s="86">
        <v>12</v>
      </c>
      <c r="E41" s="86" t="s">
        <v>354</v>
      </c>
    </row>
    <row r="42" spans="1:5" s="1" customFormat="1" ht="19.5" customHeight="1">
      <c r="A42" s="86" t="s">
        <v>359</v>
      </c>
      <c r="B42" s="87" t="s">
        <v>337</v>
      </c>
      <c r="C42" s="86" t="s">
        <v>8</v>
      </c>
      <c r="D42" s="86">
        <v>10</v>
      </c>
      <c r="E42" s="86"/>
    </row>
    <row r="43" spans="1:5" s="1" customFormat="1" ht="19.5" customHeight="1">
      <c r="A43" s="86" t="s">
        <v>359</v>
      </c>
      <c r="B43" s="87" t="s">
        <v>427</v>
      </c>
      <c r="C43" s="86" t="s">
        <v>8</v>
      </c>
      <c r="D43" s="86">
        <v>60</v>
      </c>
      <c r="E43" s="86"/>
    </row>
    <row r="44" spans="1:5" s="1" customFormat="1" ht="19.5" customHeight="1">
      <c r="A44" s="86" t="s">
        <v>359</v>
      </c>
      <c r="B44" s="87" t="s">
        <v>346</v>
      </c>
      <c r="C44" s="86" t="s">
        <v>8</v>
      </c>
      <c r="D44" s="86">
        <v>30</v>
      </c>
      <c r="E44" s="86"/>
    </row>
    <row r="45" spans="1:5" s="1" customFormat="1" ht="19.5" customHeight="1">
      <c r="A45" s="86" t="s">
        <v>359</v>
      </c>
      <c r="B45" s="87" t="s">
        <v>72</v>
      </c>
      <c r="C45" s="86" t="s">
        <v>8</v>
      </c>
      <c r="D45" s="86">
        <v>12</v>
      </c>
      <c r="E45" s="86" t="s">
        <v>347</v>
      </c>
    </row>
    <row r="46" spans="1:5" s="1" customFormat="1" ht="19.5" customHeight="1">
      <c r="A46" s="86">
        <v>6</v>
      </c>
      <c r="B46" s="87" t="s">
        <v>11</v>
      </c>
      <c r="C46" s="86"/>
      <c r="D46" s="86">
        <f>D47+D48</f>
        <v>150</v>
      </c>
      <c r="E46" s="86"/>
    </row>
    <row r="47" spans="1:5" s="1" customFormat="1" ht="19.5" customHeight="1">
      <c r="A47" s="204" t="s">
        <v>14</v>
      </c>
      <c r="B47" s="87" t="s">
        <v>356</v>
      </c>
      <c r="C47" s="86" t="s">
        <v>8</v>
      </c>
      <c r="D47" s="86">
        <v>75</v>
      </c>
      <c r="E47" s="86" t="s">
        <v>348</v>
      </c>
    </row>
    <row r="48" spans="1:5" s="1" customFormat="1" ht="19.5" customHeight="1">
      <c r="A48" s="204" t="s">
        <v>14</v>
      </c>
      <c r="B48" s="87" t="s">
        <v>266</v>
      </c>
      <c r="C48" s="86" t="s">
        <v>8</v>
      </c>
      <c r="D48" s="86">
        <v>75</v>
      </c>
      <c r="E48" s="86" t="s">
        <v>348</v>
      </c>
    </row>
    <row r="49" spans="1:5" s="1" customFormat="1" ht="19.5" customHeight="1">
      <c r="A49" s="17">
        <v>7</v>
      </c>
      <c r="B49" s="36" t="s">
        <v>455</v>
      </c>
      <c r="C49" s="86" t="s">
        <v>8</v>
      </c>
      <c r="D49" s="17">
        <v>20</v>
      </c>
      <c r="E49" s="17" t="s">
        <v>456</v>
      </c>
    </row>
    <row r="50" spans="1:5" s="1" customFormat="1" ht="19.5" customHeight="1">
      <c r="A50" s="204">
        <v>8</v>
      </c>
      <c r="B50" s="87" t="s">
        <v>60</v>
      </c>
      <c r="C50" s="86"/>
      <c r="D50" s="86"/>
      <c r="E50" s="86"/>
    </row>
    <row r="51" spans="1:5" s="1" customFormat="1" ht="19.5" customHeight="1">
      <c r="A51" s="204" t="s">
        <v>14</v>
      </c>
      <c r="B51" s="87" t="s">
        <v>357</v>
      </c>
      <c r="C51" s="141" t="s">
        <v>629</v>
      </c>
      <c r="D51" s="86">
        <v>12.84</v>
      </c>
      <c r="E51" s="17"/>
    </row>
    <row r="52" spans="1:5" s="1" customFormat="1" ht="19.5" customHeight="1">
      <c r="A52" s="204"/>
      <c r="B52" s="87" t="s">
        <v>358</v>
      </c>
      <c r="C52" s="141" t="s">
        <v>629</v>
      </c>
      <c r="D52" s="86">
        <v>1.24</v>
      </c>
      <c r="E52" s="17"/>
    </row>
    <row r="53" spans="1:5" s="1" customFormat="1" ht="19.5" customHeight="1">
      <c r="A53" s="204" t="s">
        <v>14</v>
      </c>
      <c r="B53" s="87" t="s">
        <v>451</v>
      </c>
      <c r="C53" s="141" t="s">
        <v>629</v>
      </c>
      <c r="D53" s="86">
        <v>0.9</v>
      </c>
      <c r="E53" s="17"/>
    </row>
    <row r="54" spans="1:5" s="1" customFormat="1" ht="19.5" customHeight="1">
      <c r="A54" s="204"/>
      <c r="B54" s="87" t="s">
        <v>452</v>
      </c>
      <c r="C54" s="141" t="s">
        <v>629</v>
      </c>
      <c r="D54" s="86">
        <v>0.9</v>
      </c>
      <c r="E54" s="17"/>
    </row>
    <row r="55" s="1" customFormat="1" ht="16.5">
      <c r="E55" s="29"/>
    </row>
    <row r="56" s="1" customFormat="1" ht="16.5">
      <c r="E56" s="29"/>
    </row>
    <row r="57" s="1" customFormat="1" ht="16.5">
      <c r="E57" s="29"/>
    </row>
    <row r="58" s="1" customFormat="1" ht="16.5">
      <c r="E58" s="29"/>
    </row>
    <row r="59" s="1" customFormat="1" ht="16.5">
      <c r="E59" s="29"/>
    </row>
  </sheetData>
  <mergeCells count="2">
    <mergeCell ref="A1:E1"/>
    <mergeCell ref="A2:E2"/>
  </mergeCells>
  <printOptions/>
  <pageMargins left="0.56" right="0.24" top="0.38" bottom="0.3" header="0.29" footer="0.2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C5" sqref="C5"/>
    </sheetView>
  </sheetViews>
  <sheetFormatPr defaultColWidth="9.140625" defaultRowHeight="12.75"/>
  <cols>
    <col min="1" max="1" width="11.140625" style="1" customWidth="1"/>
    <col min="2" max="2" width="34.00390625" style="1" customWidth="1"/>
    <col min="3" max="3" width="16.00390625" style="1" customWidth="1"/>
    <col min="4" max="4" width="17.7109375" style="1" customWidth="1"/>
    <col min="5" max="5" width="20.8515625" style="1" customWidth="1"/>
    <col min="6" max="16384" width="9.140625" style="1" customWidth="1"/>
  </cols>
  <sheetData>
    <row r="1" spans="1:5" ht="16.5">
      <c r="A1" s="229" t="s">
        <v>665</v>
      </c>
      <c r="B1" s="229"/>
      <c r="C1" s="229"/>
      <c r="D1" s="229"/>
      <c r="E1" s="229"/>
    </row>
    <row r="2" spans="1:5" ht="16.5">
      <c r="A2" s="230" t="s">
        <v>657</v>
      </c>
      <c r="B2" s="230"/>
      <c r="C2" s="230"/>
      <c r="D2" s="230"/>
      <c r="E2" s="230"/>
    </row>
    <row r="3" spans="1:5" ht="16.5">
      <c r="A3" s="160"/>
      <c r="B3" s="160"/>
      <c r="C3" s="160"/>
      <c r="D3" s="160"/>
      <c r="E3" s="160"/>
    </row>
    <row r="4" spans="1:5" ht="16.5">
      <c r="A4" s="160"/>
      <c r="B4" s="74" t="s">
        <v>372</v>
      </c>
      <c r="C4" s="160"/>
      <c r="D4" s="160"/>
      <c r="E4" s="160"/>
    </row>
    <row r="5" spans="1:5" ht="16.5">
      <c r="A5" s="160"/>
      <c r="B5" s="74" t="s">
        <v>385</v>
      </c>
      <c r="C5" s="160"/>
      <c r="D5" s="160"/>
      <c r="E5" s="160"/>
    </row>
    <row r="6" spans="1:5" ht="16.5">
      <c r="A6" s="160"/>
      <c r="B6" s="74" t="s">
        <v>384</v>
      </c>
      <c r="C6" s="160"/>
      <c r="D6" s="160"/>
      <c r="E6" s="160"/>
    </row>
    <row r="7" spans="1:5" ht="16.5">
      <c r="A7" s="160"/>
      <c r="B7" s="74" t="s">
        <v>646</v>
      </c>
      <c r="C7" s="160"/>
      <c r="D7" s="160"/>
      <c r="E7" s="160"/>
    </row>
    <row r="8" s="74" customFormat="1" ht="16.5"/>
    <row r="9" spans="1:5" s="6" customFormat="1" ht="27" customHeight="1">
      <c r="A9" s="8" t="s">
        <v>117</v>
      </c>
      <c r="B9" s="152" t="s">
        <v>0</v>
      </c>
      <c r="C9" s="152" t="s">
        <v>1</v>
      </c>
      <c r="D9" s="152" t="s">
        <v>44</v>
      </c>
      <c r="E9" s="152" t="s">
        <v>2</v>
      </c>
    </row>
    <row r="10" spans="1:5" s="6" customFormat="1" ht="16.5">
      <c r="A10" s="8" t="s">
        <v>168</v>
      </c>
      <c r="B10" s="61" t="s">
        <v>461</v>
      </c>
      <c r="C10" s="152"/>
      <c r="D10" s="152"/>
      <c r="E10" s="152"/>
    </row>
    <row r="11" spans="1:5" ht="19.5" customHeight="1">
      <c r="A11" s="155">
        <v>1</v>
      </c>
      <c r="B11" s="32" t="s">
        <v>309</v>
      </c>
      <c r="C11" s="50" t="s">
        <v>13</v>
      </c>
      <c r="D11" s="75">
        <v>23000</v>
      </c>
      <c r="E11" s="155"/>
    </row>
    <row r="12" spans="1:5" ht="18" customHeight="1">
      <c r="A12" s="155">
        <v>2</v>
      </c>
      <c r="B12" s="158" t="s">
        <v>475</v>
      </c>
      <c r="C12" s="155" t="s">
        <v>627</v>
      </c>
      <c r="D12" s="194">
        <v>2</v>
      </c>
      <c r="E12" s="158"/>
    </row>
    <row r="13" spans="1:5" ht="19.5" customHeight="1">
      <c r="A13" s="155">
        <v>3</v>
      </c>
      <c r="B13" s="21" t="s">
        <v>468</v>
      </c>
      <c r="C13" s="155" t="s">
        <v>626</v>
      </c>
      <c r="D13" s="50">
        <v>250</v>
      </c>
      <c r="E13" s="158"/>
    </row>
    <row r="14" spans="1:5" ht="19.5" customHeight="1">
      <c r="A14" s="155">
        <v>4</v>
      </c>
      <c r="B14" s="21" t="s">
        <v>469</v>
      </c>
      <c r="C14" s="155" t="s">
        <v>626</v>
      </c>
      <c r="D14" s="155">
        <v>600</v>
      </c>
      <c r="E14" s="158"/>
    </row>
    <row r="15" spans="1:5" ht="19.5" customHeight="1">
      <c r="A15" s="155">
        <v>5</v>
      </c>
      <c r="B15" s="87" t="s">
        <v>470</v>
      </c>
      <c r="C15" s="155" t="s">
        <v>626</v>
      </c>
      <c r="D15" s="155">
        <v>300</v>
      </c>
      <c r="E15" s="158"/>
    </row>
    <row r="16" spans="1:5" ht="19.5" customHeight="1">
      <c r="A16" s="155">
        <v>6</v>
      </c>
      <c r="B16" s="158" t="s">
        <v>5</v>
      </c>
      <c r="C16" s="155" t="s">
        <v>626</v>
      </c>
      <c r="D16" s="155">
        <v>500</v>
      </c>
      <c r="E16" s="158"/>
    </row>
    <row r="17" spans="1:5" ht="19.5" customHeight="1">
      <c r="A17" s="155">
        <v>7</v>
      </c>
      <c r="B17" s="158" t="s">
        <v>6</v>
      </c>
      <c r="C17" s="155"/>
      <c r="D17" s="194"/>
      <c r="E17" s="158"/>
    </row>
    <row r="18" spans="1:5" ht="19.5" customHeight="1">
      <c r="A18" s="155" t="s">
        <v>14</v>
      </c>
      <c r="B18" s="158" t="s">
        <v>32</v>
      </c>
      <c r="C18" s="155" t="s">
        <v>628</v>
      </c>
      <c r="D18" s="155">
        <v>2</v>
      </c>
      <c r="E18" s="158"/>
    </row>
    <row r="19" spans="1:5" ht="19.5" customHeight="1">
      <c r="A19" s="155" t="s">
        <v>14</v>
      </c>
      <c r="B19" s="158" t="s">
        <v>33</v>
      </c>
      <c r="C19" s="155" t="s">
        <v>628</v>
      </c>
      <c r="D19" s="155">
        <v>2</v>
      </c>
      <c r="E19" s="158"/>
    </row>
    <row r="20" spans="1:5" s="23" customFormat="1" ht="16.5">
      <c r="A20" s="152" t="s">
        <v>170</v>
      </c>
      <c r="B20" s="186" t="s">
        <v>458</v>
      </c>
      <c r="C20" s="152"/>
      <c r="D20" s="152"/>
      <c r="E20" s="152"/>
    </row>
    <row r="21" spans="1:7" ht="19.5" customHeight="1">
      <c r="A21" s="155">
        <v>1</v>
      </c>
      <c r="B21" s="150" t="s">
        <v>7</v>
      </c>
      <c r="C21" s="155"/>
      <c r="D21" s="155"/>
      <c r="E21" s="158"/>
      <c r="G21" s="1">
        <f>D21+D26+D27+D28+D29+D33+D34</f>
        <v>71</v>
      </c>
    </row>
    <row r="22" spans="1:5" ht="19.5" customHeight="1">
      <c r="A22" s="147" t="s">
        <v>14</v>
      </c>
      <c r="B22" s="142" t="s">
        <v>459</v>
      </c>
      <c r="C22" s="141" t="s">
        <v>8</v>
      </c>
      <c r="D22" s="148">
        <v>22</v>
      </c>
      <c r="E22" s="158"/>
    </row>
    <row r="23" spans="1:5" ht="19.5" customHeight="1">
      <c r="A23" s="147" t="s">
        <v>14</v>
      </c>
      <c r="B23" s="142" t="s">
        <v>460</v>
      </c>
      <c r="C23" s="141"/>
      <c r="D23" s="148"/>
      <c r="E23" s="158"/>
    </row>
    <row r="24" spans="1:5" ht="19.5" customHeight="1">
      <c r="A24" s="149" t="s">
        <v>359</v>
      </c>
      <c r="B24" s="150" t="s">
        <v>577</v>
      </c>
      <c r="C24" s="28" t="s">
        <v>637</v>
      </c>
      <c r="D24" s="148">
        <v>0.4</v>
      </c>
      <c r="E24" s="158"/>
    </row>
    <row r="25" spans="1:5" ht="19.5" customHeight="1">
      <c r="A25" s="149" t="s">
        <v>359</v>
      </c>
      <c r="B25" s="150" t="s">
        <v>578</v>
      </c>
      <c r="C25" s="28" t="s">
        <v>637</v>
      </c>
      <c r="D25" s="148">
        <v>1</v>
      </c>
      <c r="E25" s="158"/>
    </row>
    <row r="26" spans="1:5" ht="19.5" customHeight="1">
      <c r="A26" s="155">
        <v>2</v>
      </c>
      <c r="B26" s="150" t="s">
        <v>462</v>
      </c>
      <c r="C26" s="155" t="s">
        <v>8</v>
      </c>
      <c r="D26" s="155">
        <v>12</v>
      </c>
      <c r="E26" s="158"/>
    </row>
    <row r="27" spans="1:5" ht="19.5" customHeight="1">
      <c r="A27" s="155">
        <v>3</v>
      </c>
      <c r="B27" s="150" t="s">
        <v>18</v>
      </c>
      <c r="C27" s="155" t="s">
        <v>8</v>
      </c>
      <c r="D27" s="155">
        <v>19</v>
      </c>
      <c r="E27" s="155"/>
    </row>
    <row r="28" spans="1:5" ht="19.5" customHeight="1">
      <c r="A28" s="155">
        <v>4</v>
      </c>
      <c r="B28" s="150" t="s">
        <v>463</v>
      </c>
      <c r="C28" s="155" t="s">
        <v>8</v>
      </c>
      <c r="D28" s="155">
        <v>15</v>
      </c>
      <c r="E28" s="155"/>
    </row>
    <row r="29" spans="1:5" ht="19.5" customHeight="1">
      <c r="A29" s="155">
        <v>5</v>
      </c>
      <c r="B29" s="158" t="s">
        <v>9</v>
      </c>
      <c r="C29" s="155"/>
      <c r="D29" s="155"/>
      <c r="E29" s="155"/>
    </row>
    <row r="30" spans="1:5" ht="19.5" customHeight="1">
      <c r="A30" s="155" t="s">
        <v>14</v>
      </c>
      <c r="B30" s="158" t="s">
        <v>16</v>
      </c>
      <c r="C30" s="155" t="s">
        <v>8</v>
      </c>
      <c r="D30" s="155">
        <v>15</v>
      </c>
      <c r="E30" s="155" t="s">
        <v>141</v>
      </c>
    </row>
    <row r="31" spans="1:5" ht="19.5" customHeight="1">
      <c r="A31" s="155" t="s">
        <v>14</v>
      </c>
      <c r="B31" s="158" t="s">
        <v>71</v>
      </c>
      <c r="C31" s="155" t="s">
        <v>8</v>
      </c>
      <c r="D31" s="155">
        <v>40</v>
      </c>
      <c r="E31" s="155"/>
    </row>
    <row r="32" spans="1:5" ht="19.5" customHeight="1">
      <c r="A32" s="155" t="s">
        <v>14</v>
      </c>
      <c r="B32" s="158" t="s">
        <v>72</v>
      </c>
      <c r="C32" s="155" t="s">
        <v>8</v>
      </c>
      <c r="D32" s="155">
        <v>4</v>
      </c>
      <c r="E32" s="148" t="s">
        <v>138</v>
      </c>
    </row>
    <row r="33" spans="1:5" ht="19.5" customHeight="1">
      <c r="A33" s="155">
        <v>6</v>
      </c>
      <c r="B33" s="158" t="s">
        <v>11</v>
      </c>
      <c r="C33" s="155" t="s">
        <v>8</v>
      </c>
      <c r="D33" s="155">
        <v>25</v>
      </c>
      <c r="E33" s="158"/>
    </row>
    <row r="34" spans="1:5" ht="19.5" customHeight="1">
      <c r="A34" s="155">
        <v>7</v>
      </c>
      <c r="B34" s="158" t="s">
        <v>60</v>
      </c>
      <c r="C34" s="141"/>
      <c r="D34" s="155"/>
      <c r="E34" s="158"/>
    </row>
    <row r="35" spans="1:5" ht="19.5" customHeight="1">
      <c r="A35" s="155" t="s">
        <v>14</v>
      </c>
      <c r="B35" s="158" t="s">
        <v>61</v>
      </c>
      <c r="C35" s="141" t="s">
        <v>629</v>
      </c>
      <c r="D35" s="155">
        <v>3.65</v>
      </c>
      <c r="E35" s="158"/>
    </row>
    <row r="36" spans="1:5" ht="19.5" customHeight="1">
      <c r="A36" s="155" t="s">
        <v>14</v>
      </c>
      <c r="B36" s="158" t="s">
        <v>62</v>
      </c>
      <c r="C36" s="141" t="s">
        <v>629</v>
      </c>
      <c r="D36" s="155">
        <v>20</v>
      </c>
      <c r="E36" s="158"/>
    </row>
  </sheetData>
  <mergeCells count="2">
    <mergeCell ref="A1:E1"/>
    <mergeCell ref="A2:E2"/>
  </mergeCells>
  <printOptions/>
  <pageMargins left="0.37" right="0.22" top="0.64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D4" sqref="D4"/>
    </sheetView>
  </sheetViews>
  <sheetFormatPr defaultColWidth="9.140625" defaultRowHeight="12.75"/>
  <cols>
    <col min="1" max="1" width="9.8515625" style="7" customWidth="1"/>
    <col min="2" max="2" width="31.8515625" style="7" customWidth="1"/>
    <col min="3" max="3" width="14.7109375" style="7" customWidth="1"/>
    <col min="4" max="4" width="19.8515625" style="7" customWidth="1"/>
    <col min="5" max="5" width="26.140625" style="7" customWidth="1"/>
    <col min="6" max="16384" width="9.140625" style="7" customWidth="1"/>
  </cols>
  <sheetData>
    <row r="1" spans="1:5" s="1" customFormat="1" ht="16.5">
      <c r="A1" s="229" t="s">
        <v>666</v>
      </c>
      <c r="B1" s="229"/>
      <c r="C1" s="229"/>
      <c r="D1" s="229"/>
      <c r="E1" s="229"/>
    </row>
    <row r="2" spans="1:5" s="1" customFormat="1" ht="16.5">
      <c r="A2" s="230" t="s">
        <v>657</v>
      </c>
      <c r="B2" s="230"/>
      <c r="C2" s="230"/>
      <c r="D2" s="230"/>
      <c r="E2" s="230"/>
    </row>
    <row r="3" spans="1:5" s="1" customFormat="1" ht="16.5">
      <c r="A3" s="160"/>
      <c r="B3" s="160"/>
      <c r="C3" s="160"/>
      <c r="D3" s="160"/>
      <c r="E3" s="160"/>
    </row>
    <row r="4" spans="1:5" s="1" customFormat="1" ht="16.5">
      <c r="A4" s="160"/>
      <c r="B4" s="74" t="s">
        <v>372</v>
      </c>
      <c r="C4" s="160"/>
      <c r="D4" s="160"/>
      <c r="E4" s="160"/>
    </row>
    <row r="5" spans="1:5" s="1" customFormat="1" ht="16.5">
      <c r="A5" s="160"/>
      <c r="B5" s="74" t="s">
        <v>390</v>
      </c>
      <c r="C5" s="160"/>
      <c r="D5" s="160"/>
      <c r="E5" s="160"/>
    </row>
    <row r="6" spans="1:5" s="1" customFormat="1" ht="16.5">
      <c r="A6" s="160"/>
      <c r="B6" s="74" t="s">
        <v>391</v>
      </c>
      <c r="C6" s="160"/>
      <c r="D6" s="160"/>
      <c r="E6" s="160"/>
    </row>
    <row r="7" spans="1:5" s="1" customFormat="1" ht="16.5">
      <c r="A7" s="160"/>
      <c r="B7" s="74" t="s">
        <v>379</v>
      </c>
      <c r="C7" s="160"/>
      <c r="D7" s="160"/>
      <c r="E7" s="160"/>
    </row>
    <row r="8" ht="16.5">
      <c r="A8" s="74"/>
    </row>
    <row r="9" spans="1:5" ht="33" customHeight="1">
      <c r="A9" s="8" t="s">
        <v>117</v>
      </c>
      <c r="B9" s="152" t="s">
        <v>0</v>
      </c>
      <c r="C9" s="152" t="s">
        <v>1</v>
      </c>
      <c r="D9" s="152" t="s">
        <v>44</v>
      </c>
      <c r="E9" s="152" t="s">
        <v>2</v>
      </c>
    </row>
    <row r="10" spans="1:5" ht="16.5">
      <c r="A10" s="8" t="s">
        <v>168</v>
      </c>
      <c r="B10" s="61" t="s">
        <v>461</v>
      </c>
      <c r="C10" s="152"/>
      <c r="D10" s="152"/>
      <c r="E10" s="152"/>
    </row>
    <row r="11" spans="1:5" s="12" customFormat="1" ht="16.5">
      <c r="A11" s="233">
        <v>1</v>
      </c>
      <c r="B11" s="150" t="s">
        <v>369</v>
      </c>
      <c r="C11" s="148" t="s">
        <v>631</v>
      </c>
      <c r="D11" s="148">
        <v>500</v>
      </c>
      <c r="E11" s="150"/>
    </row>
    <row r="12" spans="1:5" s="12" customFormat="1" ht="16.5">
      <c r="A12" s="234"/>
      <c r="B12" s="150" t="s">
        <v>477</v>
      </c>
      <c r="C12" s="148" t="s">
        <v>13</v>
      </c>
      <c r="D12" s="197">
        <v>40000</v>
      </c>
      <c r="E12" s="150"/>
    </row>
    <row r="13" spans="1:5" s="12" customFormat="1" ht="19.5" customHeight="1">
      <c r="A13" s="148">
        <v>2</v>
      </c>
      <c r="B13" s="150" t="s">
        <v>475</v>
      </c>
      <c r="C13" s="148" t="s">
        <v>627</v>
      </c>
      <c r="D13" s="197">
        <v>2</v>
      </c>
      <c r="E13" s="150"/>
    </row>
    <row r="14" spans="1:5" s="12" customFormat="1" ht="19.5" customHeight="1">
      <c r="A14" s="148">
        <v>3</v>
      </c>
      <c r="B14" s="21" t="s">
        <v>468</v>
      </c>
      <c r="C14" s="148" t="s">
        <v>626</v>
      </c>
      <c r="D14" s="148">
        <v>200</v>
      </c>
      <c r="E14" s="150"/>
    </row>
    <row r="15" spans="1:5" s="12" customFormat="1" ht="19.5" customHeight="1">
      <c r="A15" s="148">
        <v>4</v>
      </c>
      <c r="B15" s="21" t="s">
        <v>469</v>
      </c>
      <c r="C15" s="148" t="s">
        <v>626</v>
      </c>
      <c r="D15" s="148">
        <v>350</v>
      </c>
      <c r="E15" s="150"/>
    </row>
    <row r="16" spans="1:5" s="12" customFormat="1" ht="19.5" customHeight="1">
      <c r="A16" s="148">
        <v>5</v>
      </c>
      <c r="B16" s="87" t="s">
        <v>470</v>
      </c>
      <c r="C16" s="148" t="s">
        <v>626</v>
      </c>
      <c r="D16" s="148">
        <v>150</v>
      </c>
      <c r="E16" s="150"/>
    </row>
    <row r="17" spans="1:5" s="12" customFormat="1" ht="19.5" customHeight="1">
      <c r="A17" s="148">
        <v>6</v>
      </c>
      <c r="B17" s="150" t="s">
        <v>6</v>
      </c>
      <c r="C17" s="148"/>
      <c r="D17" s="148"/>
      <c r="E17" s="150"/>
    </row>
    <row r="18" spans="1:5" s="12" customFormat="1" ht="19.5" customHeight="1">
      <c r="A18" s="148" t="s">
        <v>14</v>
      </c>
      <c r="B18" s="150" t="s">
        <v>32</v>
      </c>
      <c r="C18" s="155" t="s">
        <v>628</v>
      </c>
      <c r="D18" s="148">
        <v>2</v>
      </c>
      <c r="E18" s="150"/>
    </row>
    <row r="19" spans="1:5" s="12" customFormat="1" ht="19.5" customHeight="1">
      <c r="A19" s="148" t="s">
        <v>14</v>
      </c>
      <c r="B19" s="150" t="s">
        <v>33</v>
      </c>
      <c r="C19" s="155" t="s">
        <v>628</v>
      </c>
      <c r="D19" s="148">
        <v>2</v>
      </c>
      <c r="E19" s="150"/>
    </row>
    <row r="20" spans="1:5" s="12" customFormat="1" ht="19.5" customHeight="1">
      <c r="A20" s="152" t="s">
        <v>170</v>
      </c>
      <c r="B20" s="186" t="s">
        <v>458</v>
      </c>
      <c r="C20" s="148"/>
      <c r="D20" s="148"/>
      <c r="E20" s="150"/>
    </row>
    <row r="21" spans="1:5" s="12" customFormat="1" ht="19.5" customHeight="1">
      <c r="A21" s="155">
        <v>1</v>
      </c>
      <c r="B21" s="150" t="s">
        <v>7</v>
      </c>
      <c r="C21" s="155"/>
      <c r="D21" s="155"/>
      <c r="E21" s="150"/>
    </row>
    <row r="22" spans="1:5" s="12" customFormat="1" ht="19.5" customHeight="1">
      <c r="A22" s="147" t="s">
        <v>14</v>
      </c>
      <c r="B22" s="142" t="s">
        <v>459</v>
      </c>
      <c r="C22" s="141" t="s">
        <v>8</v>
      </c>
      <c r="D22" s="148">
        <v>20</v>
      </c>
      <c r="E22" s="150"/>
    </row>
    <row r="23" spans="1:5" s="12" customFormat="1" ht="19.5" customHeight="1">
      <c r="A23" s="147" t="s">
        <v>14</v>
      </c>
      <c r="B23" s="142" t="s">
        <v>460</v>
      </c>
      <c r="C23" s="141"/>
      <c r="D23" s="148"/>
      <c r="E23" s="150"/>
    </row>
    <row r="24" spans="1:5" s="12" customFormat="1" ht="19.5" customHeight="1">
      <c r="A24" s="149" t="s">
        <v>359</v>
      </c>
      <c r="B24" s="150" t="s">
        <v>577</v>
      </c>
      <c r="C24" s="28" t="s">
        <v>637</v>
      </c>
      <c r="D24" s="148">
        <v>0.4</v>
      </c>
      <c r="E24" s="150"/>
    </row>
    <row r="25" spans="1:5" s="12" customFormat="1" ht="19.5" customHeight="1">
      <c r="A25" s="149" t="s">
        <v>359</v>
      </c>
      <c r="B25" s="150" t="s">
        <v>578</v>
      </c>
      <c r="C25" s="28" t="s">
        <v>637</v>
      </c>
      <c r="D25" s="148">
        <v>1</v>
      </c>
      <c r="E25" s="150"/>
    </row>
    <row r="26" spans="1:7" s="12" customFormat="1" ht="19.5" customHeight="1">
      <c r="A26" s="148">
        <v>2</v>
      </c>
      <c r="B26" s="150" t="s">
        <v>462</v>
      </c>
      <c r="C26" s="148" t="s">
        <v>8</v>
      </c>
      <c r="D26" s="148">
        <v>17</v>
      </c>
      <c r="E26" s="150"/>
      <c r="G26" s="12">
        <f>D21+D26+D27+D28+D32+D33</f>
        <v>64</v>
      </c>
    </row>
    <row r="27" spans="1:5" s="12" customFormat="1" ht="19.5" customHeight="1">
      <c r="A27" s="148">
        <v>3</v>
      </c>
      <c r="B27" s="150" t="s">
        <v>18</v>
      </c>
      <c r="C27" s="148" t="s">
        <v>8</v>
      </c>
      <c r="D27" s="148">
        <v>27</v>
      </c>
      <c r="E27" s="150"/>
    </row>
    <row r="28" spans="1:5" s="12" customFormat="1" ht="19.5" customHeight="1">
      <c r="A28" s="148">
        <v>4</v>
      </c>
      <c r="B28" s="150" t="s">
        <v>9</v>
      </c>
      <c r="C28" s="148" t="s">
        <v>8</v>
      </c>
      <c r="D28" s="148"/>
      <c r="E28" s="150"/>
    </row>
    <row r="29" spans="1:5" s="12" customFormat="1" ht="19.5" customHeight="1">
      <c r="A29" s="148" t="s">
        <v>14</v>
      </c>
      <c r="B29" s="150" t="s">
        <v>16</v>
      </c>
      <c r="C29" s="148" t="s">
        <v>8</v>
      </c>
      <c r="D29" s="148">
        <v>15</v>
      </c>
      <c r="E29" s="148" t="s">
        <v>185</v>
      </c>
    </row>
    <row r="30" spans="1:5" s="12" customFormat="1" ht="19.5" customHeight="1">
      <c r="A30" s="148" t="s">
        <v>14</v>
      </c>
      <c r="B30" s="150" t="s">
        <v>71</v>
      </c>
      <c r="C30" s="148" t="s">
        <v>8</v>
      </c>
      <c r="D30" s="148">
        <v>33</v>
      </c>
      <c r="E30" s="148"/>
    </row>
    <row r="31" spans="1:5" s="12" customFormat="1" ht="19.5" customHeight="1">
      <c r="A31" s="148" t="s">
        <v>14</v>
      </c>
      <c r="B31" s="150" t="s">
        <v>72</v>
      </c>
      <c r="C31" s="148" t="s">
        <v>8</v>
      </c>
      <c r="D31" s="148">
        <v>8</v>
      </c>
      <c r="E31" s="148" t="s">
        <v>178</v>
      </c>
    </row>
    <row r="32" spans="1:5" s="12" customFormat="1" ht="19.5" customHeight="1">
      <c r="A32" s="148">
        <v>5</v>
      </c>
      <c r="B32" s="150" t="s">
        <v>11</v>
      </c>
      <c r="C32" s="148" t="s">
        <v>8</v>
      </c>
      <c r="D32" s="148">
        <v>20</v>
      </c>
      <c r="E32" s="150"/>
    </row>
    <row r="33" spans="1:5" s="12" customFormat="1" ht="19.5" customHeight="1">
      <c r="A33" s="148">
        <v>6</v>
      </c>
      <c r="B33" s="150" t="s">
        <v>60</v>
      </c>
      <c r="C33" s="148"/>
      <c r="D33" s="148"/>
      <c r="E33" s="150"/>
    </row>
    <row r="34" spans="1:5" s="12" customFormat="1" ht="19.5" customHeight="1">
      <c r="A34" s="148" t="s">
        <v>14</v>
      </c>
      <c r="B34" s="150" t="s">
        <v>61</v>
      </c>
      <c r="C34" s="141" t="s">
        <v>629</v>
      </c>
      <c r="D34" s="148">
        <v>2.7</v>
      </c>
      <c r="E34" s="150"/>
    </row>
    <row r="35" spans="1:5" s="12" customFormat="1" ht="19.5" customHeight="1">
      <c r="A35" s="148" t="s">
        <v>14</v>
      </c>
      <c r="B35" s="150" t="s">
        <v>62</v>
      </c>
      <c r="C35" s="141" t="s">
        <v>629</v>
      </c>
      <c r="D35" s="148">
        <v>20</v>
      </c>
      <c r="E35" s="150"/>
    </row>
  </sheetData>
  <mergeCells count="3">
    <mergeCell ref="A1:E1"/>
    <mergeCell ref="A2:E2"/>
    <mergeCell ref="A11:A12"/>
  </mergeCells>
  <printOptions/>
  <pageMargins left="0.36" right="0.26" top="0.61" bottom="0.64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D5" sqref="D5"/>
    </sheetView>
  </sheetViews>
  <sheetFormatPr defaultColWidth="9.140625" defaultRowHeight="12.75"/>
  <cols>
    <col min="1" max="1" width="9.421875" style="7" customWidth="1"/>
    <col min="2" max="2" width="32.140625" style="7" customWidth="1"/>
    <col min="3" max="3" width="14.28125" style="7" customWidth="1"/>
    <col min="4" max="4" width="19.421875" style="7" customWidth="1"/>
    <col min="5" max="5" width="28.00390625" style="7" customWidth="1"/>
    <col min="6" max="16384" width="9.140625" style="7" customWidth="1"/>
  </cols>
  <sheetData>
    <row r="1" spans="1:5" s="1" customFormat="1" ht="16.5">
      <c r="A1" s="229" t="s">
        <v>667</v>
      </c>
      <c r="B1" s="229"/>
      <c r="C1" s="229"/>
      <c r="D1" s="229"/>
      <c r="E1" s="229"/>
    </row>
    <row r="2" spans="1:5" s="1" customFormat="1" ht="16.5">
      <c r="A2" s="230" t="s">
        <v>657</v>
      </c>
      <c r="B2" s="230"/>
      <c r="C2" s="230"/>
      <c r="D2" s="230"/>
      <c r="E2" s="230"/>
    </row>
    <row r="3" spans="1:5" s="1" customFormat="1" ht="16.5">
      <c r="A3" s="160"/>
      <c r="B3" s="160"/>
      <c r="C3" s="160"/>
      <c r="D3" s="160"/>
      <c r="E3" s="160"/>
    </row>
    <row r="4" spans="1:5" s="1" customFormat="1" ht="16.5">
      <c r="A4" s="160"/>
      <c r="B4" s="74" t="s">
        <v>372</v>
      </c>
      <c r="C4" s="160"/>
      <c r="D4" s="160"/>
      <c r="E4" s="160"/>
    </row>
    <row r="5" spans="1:5" s="1" customFormat="1" ht="16.5">
      <c r="A5" s="160"/>
      <c r="B5" s="74" t="s">
        <v>396</v>
      </c>
      <c r="C5" s="160"/>
      <c r="D5" s="160"/>
      <c r="E5" s="160"/>
    </row>
    <row r="6" spans="1:5" s="1" customFormat="1" ht="16.5">
      <c r="A6" s="160"/>
      <c r="B6" s="74" t="s">
        <v>391</v>
      </c>
      <c r="C6" s="160"/>
      <c r="D6" s="160"/>
      <c r="E6" s="160"/>
    </row>
    <row r="7" spans="1:5" s="1" customFormat="1" ht="16.5">
      <c r="A7" s="160"/>
      <c r="B7" s="74" t="s">
        <v>379</v>
      </c>
      <c r="C7" s="160"/>
      <c r="D7" s="160"/>
      <c r="E7" s="160"/>
    </row>
    <row r="8" ht="16.5">
      <c r="A8" s="74"/>
    </row>
    <row r="9" spans="1:5" ht="31.5" customHeight="1">
      <c r="A9" s="8" t="s">
        <v>117</v>
      </c>
      <c r="B9" s="152" t="s">
        <v>0</v>
      </c>
      <c r="C9" s="152" t="s">
        <v>1</v>
      </c>
      <c r="D9" s="152" t="s">
        <v>44</v>
      </c>
      <c r="E9" s="152" t="s">
        <v>2</v>
      </c>
    </row>
    <row r="10" spans="1:5" ht="16.5">
      <c r="A10" s="8" t="s">
        <v>168</v>
      </c>
      <c r="B10" s="61" t="s">
        <v>461</v>
      </c>
      <c r="C10" s="152"/>
      <c r="D10" s="152"/>
      <c r="E10" s="152"/>
    </row>
    <row r="11" spans="1:5" s="12" customFormat="1" ht="19.5" customHeight="1">
      <c r="A11" s="233">
        <v>1</v>
      </c>
      <c r="B11" s="150" t="s">
        <v>369</v>
      </c>
      <c r="C11" s="148" t="s">
        <v>631</v>
      </c>
      <c r="D11" s="148">
        <v>400</v>
      </c>
      <c r="E11" s="150"/>
    </row>
    <row r="12" spans="1:5" s="12" customFormat="1" ht="19.5" customHeight="1">
      <c r="A12" s="234"/>
      <c r="B12" s="150" t="s">
        <v>477</v>
      </c>
      <c r="C12" s="148" t="s">
        <v>13</v>
      </c>
      <c r="D12" s="197">
        <v>40000</v>
      </c>
      <c r="E12" s="150"/>
    </row>
    <row r="13" spans="1:5" s="12" customFormat="1" ht="19.5" customHeight="1">
      <c r="A13" s="165">
        <v>2</v>
      </c>
      <c r="B13" s="150" t="s">
        <v>475</v>
      </c>
      <c r="C13" s="148" t="s">
        <v>627</v>
      </c>
      <c r="D13" s="198">
        <v>1.5</v>
      </c>
      <c r="E13" s="150"/>
    </row>
    <row r="14" spans="1:5" s="12" customFormat="1" ht="19.5" customHeight="1">
      <c r="A14" s="165">
        <v>3</v>
      </c>
      <c r="B14" s="21" t="s">
        <v>468</v>
      </c>
      <c r="C14" s="148" t="s">
        <v>626</v>
      </c>
      <c r="D14" s="148">
        <v>250</v>
      </c>
      <c r="E14" s="150"/>
    </row>
    <row r="15" spans="1:5" s="12" customFormat="1" ht="19.5" customHeight="1">
      <c r="A15" s="165">
        <v>4</v>
      </c>
      <c r="B15" s="21" t="s">
        <v>469</v>
      </c>
      <c r="C15" s="148" t="s">
        <v>626</v>
      </c>
      <c r="D15" s="148">
        <v>550</v>
      </c>
      <c r="E15" s="150"/>
    </row>
    <row r="16" spans="1:5" s="12" customFormat="1" ht="19.5" customHeight="1">
      <c r="A16" s="165">
        <v>5</v>
      </c>
      <c r="B16" s="87" t="s">
        <v>470</v>
      </c>
      <c r="C16" s="148" t="s">
        <v>626</v>
      </c>
      <c r="D16" s="148">
        <v>200</v>
      </c>
      <c r="E16" s="150"/>
    </row>
    <row r="17" spans="1:5" s="12" customFormat="1" ht="19.5" customHeight="1">
      <c r="A17" s="165">
        <v>6</v>
      </c>
      <c r="B17" s="150" t="s">
        <v>6</v>
      </c>
      <c r="C17" s="148"/>
      <c r="D17" s="148"/>
      <c r="E17" s="150"/>
    </row>
    <row r="18" spans="1:5" s="12" customFormat="1" ht="19.5" customHeight="1">
      <c r="A18" s="148" t="s">
        <v>14</v>
      </c>
      <c r="B18" s="150" t="s">
        <v>32</v>
      </c>
      <c r="C18" s="155" t="s">
        <v>628</v>
      </c>
      <c r="D18" s="148">
        <v>2</v>
      </c>
      <c r="E18" s="150"/>
    </row>
    <row r="19" spans="1:5" s="12" customFormat="1" ht="19.5" customHeight="1">
      <c r="A19" s="148" t="s">
        <v>14</v>
      </c>
      <c r="B19" s="150" t="s">
        <v>33</v>
      </c>
      <c r="C19" s="155" t="s">
        <v>628</v>
      </c>
      <c r="D19" s="148">
        <v>2</v>
      </c>
      <c r="E19" s="150"/>
    </row>
    <row r="20" spans="1:5" s="12" customFormat="1" ht="19.5" customHeight="1">
      <c r="A20" s="152" t="s">
        <v>170</v>
      </c>
      <c r="B20" s="186" t="s">
        <v>458</v>
      </c>
      <c r="C20" s="148"/>
      <c r="D20" s="148"/>
      <c r="E20" s="150"/>
    </row>
    <row r="21" spans="1:5" s="12" customFormat="1" ht="19.5" customHeight="1">
      <c r="A21" s="155">
        <v>1</v>
      </c>
      <c r="B21" s="150" t="s">
        <v>7</v>
      </c>
      <c r="C21" s="155"/>
      <c r="D21" s="155"/>
      <c r="E21" s="148"/>
    </row>
    <row r="22" spans="1:5" s="12" customFormat="1" ht="19.5" customHeight="1">
      <c r="A22" s="147" t="s">
        <v>14</v>
      </c>
      <c r="B22" s="142" t="s">
        <v>459</v>
      </c>
      <c r="C22" s="141" t="s">
        <v>8</v>
      </c>
      <c r="D22" s="148">
        <v>27</v>
      </c>
      <c r="E22" s="148"/>
    </row>
    <row r="23" spans="1:5" s="12" customFormat="1" ht="19.5" customHeight="1">
      <c r="A23" s="147" t="s">
        <v>14</v>
      </c>
      <c r="B23" s="142" t="s">
        <v>460</v>
      </c>
      <c r="C23" s="141"/>
      <c r="D23" s="148"/>
      <c r="E23" s="148"/>
    </row>
    <row r="24" spans="1:5" s="12" customFormat="1" ht="19.5" customHeight="1">
      <c r="A24" s="149" t="s">
        <v>359</v>
      </c>
      <c r="B24" s="150" t="s">
        <v>577</v>
      </c>
      <c r="C24" s="28" t="s">
        <v>637</v>
      </c>
      <c r="D24" s="148">
        <v>0.4</v>
      </c>
      <c r="E24" s="148"/>
    </row>
    <row r="25" spans="1:5" s="12" customFormat="1" ht="19.5" customHeight="1">
      <c r="A25" s="149" t="s">
        <v>359</v>
      </c>
      <c r="B25" s="150" t="s">
        <v>578</v>
      </c>
      <c r="C25" s="28" t="s">
        <v>637</v>
      </c>
      <c r="D25" s="148">
        <v>1</v>
      </c>
      <c r="E25" s="148"/>
    </row>
    <row r="26" spans="1:5" s="12" customFormat="1" ht="19.5" customHeight="1">
      <c r="A26" s="148">
        <v>2</v>
      </c>
      <c r="B26" s="150" t="s">
        <v>462</v>
      </c>
      <c r="C26" s="148" t="s">
        <v>8</v>
      </c>
      <c r="D26" s="148">
        <v>24</v>
      </c>
      <c r="E26" s="148"/>
    </row>
    <row r="27" spans="1:5" s="12" customFormat="1" ht="19.5" customHeight="1">
      <c r="A27" s="148">
        <v>3</v>
      </c>
      <c r="B27" s="150" t="s">
        <v>18</v>
      </c>
      <c r="C27" s="148" t="s">
        <v>8</v>
      </c>
      <c r="D27" s="148">
        <v>21</v>
      </c>
      <c r="E27" s="148"/>
    </row>
    <row r="28" spans="1:5" s="12" customFormat="1" ht="19.5" customHeight="1">
      <c r="A28" s="148">
        <v>4</v>
      </c>
      <c r="B28" s="150" t="s">
        <v>9</v>
      </c>
      <c r="C28" s="148" t="s">
        <v>8</v>
      </c>
      <c r="D28" s="148"/>
      <c r="E28" s="148"/>
    </row>
    <row r="29" spans="1:5" s="12" customFormat="1" ht="19.5" customHeight="1">
      <c r="A29" s="148" t="s">
        <v>14</v>
      </c>
      <c r="B29" s="150" t="s">
        <v>16</v>
      </c>
      <c r="C29" s="148" t="s">
        <v>8</v>
      </c>
      <c r="D29" s="148">
        <v>15</v>
      </c>
      <c r="E29" s="148" t="s">
        <v>185</v>
      </c>
    </row>
    <row r="30" spans="1:5" s="12" customFormat="1" ht="19.5" customHeight="1">
      <c r="A30" s="148" t="s">
        <v>14</v>
      </c>
      <c r="B30" s="150" t="s">
        <v>71</v>
      </c>
      <c r="C30" s="148" t="s">
        <v>8</v>
      </c>
      <c r="D30" s="148">
        <v>36</v>
      </c>
      <c r="E30" s="148"/>
    </row>
    <row r="31" spans="1:5" s="12" customFormat="1" ht="19.5" customHeight="1">
      <c r="A31" s="148" t="s">
        <v>14</v>
      </c>
      <c r="B31" s="150" t="s">
        <v>72</v>
      </c>
      <c r="C31" s="148" t="s">
        <v>8</v>
      </c>
      <c r="D31" s="148">
        <v>12</v>
      </c>
      <c r="E31" s="148" t="s">
        <v>141</v>
      </c>
    </row>
    <row r="32" spans="1:5" s="12" customFormat="1" ht="19.5" customHeight="1">
      <c r="A32" s="148">
        <v>5</v>
      </c>
      <c r="B32" s="150" t="s">
        <v>11</v>
      </c>
      <c r="C32" s="148" t="s">
        <v>8</v>
      </c>
      <c r="D32" s="148">
        <v>18</v>
      </c>
      <c r="E32" s="148"/>
    </row>
    <row r="33" spans="1:5" s="12" customFormat="1" ht="19.5" customHeight="1">
      <c r="A33" s="148">
        <v>6</v>
      </c>
      <c r="B33" s="150" t="s">
        <v>60</v>
      </c>
      <c r="C33" s="148"/>
      <c r="D33" s="148"/>
      <c r="E33" s="148"/>
    </row>
    <row r="34" spans="1:5" s="12" customFormat="1" ht="19.5" customHeight="1">
      <c r="A34" s="148" t="s">
        <v>14</v>
      </c>
      <c r="B34" s="150" t="s">
        <v>61</v>
      </c>
      <c r="C34" s="141" t="s">
        <v>629</v>
      </c>
      <c r="D34" s="148">
        <v>2.45</v>
      </c>
      <c r="E34" s="148"/>
    </row>
    <row r="35" spans="1:5" s="12" customFormat="1" ht="19.5" customHeight="1">
      <c r="A35" s="148" t="s">
        <v>14</v>
      </c>
      <c r="B35" s="150" t="s">
        <v>62</v>
      </c>
      <c r="C35" s="141" t="s">
        <v>629</v>
      </c>
      <c r="D35" s="148">
        <v>20</v>
      </c>
      <c r="E35" s="148"/>
    </row>
  </sheetData>
  <mergeCells count="3">
    <mergeCell ref="A1:E1"/>
    <mergeCell ref="A2:E2"/>
    <mergeCell ref="A11:A12"/>
  </mergeCells>
  <printOptions/>
  <pageMargins left="0.3" right="0.23" top="0.63" bottom="0.44" header="0.5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DIEN MAY CUONG</cp:lastModifiedBy>
  <cp:lastPrinted>2015-12-17T01:34:52Z</cp:lastPrinted>
  <dcterms:created xsi:type="dcterms:W3CDTF">1996-10-14T23:33:28Z</dcterms:created>
  <dcterms:modified xsi:type="dcterms:W3CDTF">2015-12-22T01:31:39Z</dcterms:modified>
  <cp:category/>
  <cp:version/>
  <cp:contentType/>
  <cp:contentStatus/>
</cp:coreProperties>
</file>